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105" windowHeight="7515"/>
  </bookViews>
  <sheets>
    <sheet name="Obliczanie szkody" sheetId="1" r:id="rId1"/>
    <sheet name="Kursy średnie NBP" sheetId="2" r:id="rId2"/>
    <sheet name="Kursy BM" sheetId="4" r:id="rId3"/>
    <sheet name="LIBOR 3M CHF" sheetId="3" r:id="rId4"/>
  </sheets>
  <calcPr calcId="125725"/>
</workbook>
</file>

<file path=xl/calcChain.xml><?xml version="1.0" encoding="utf-8"?>
<calcChain xmlns="http://schemas.openxmlformats.org/spreadsheetml/2006/main">
  <c r="G20" i="1"/>
  <c r="H20" s="1"/>
  <c r="D6"/>
  <c r="D31"/>
  <c r="E11"/>
  <c r="F11" s="1"/>
  <c r="E12"/>
  <c r="F12" s="1"/>
  <c r="E10"/>
  <c r="F10" s="1"/>
  <c r="D11"/>
  <c r="D12"/>
  <c r="D10"/>
  <c r="E31" l="1"/>
  <c r="K30"/>
  <c r="D32"/>
  <c r="F31"/>
  <c r="G21"/>
  <c r="H21" s="1"/>
  <c r="D33"/>
  <c r="C32"/>
  <c r="G32" s="1"/>
  <c r="C31"/>
  <c r="G31" s="1"/>
  <c r="G23" l="1"/>
  <c r="H23" s="1"/>
  <c r="R30"/>
  <c r="P31" s="1"/>
  <c r="R31" s="1"/>
  <c r="F33"/>
  <c r="E33"/>
  <c r="F32"/>
  <c r="E32"/>
  <c r="H31"/>
  <c r="I31"/>
  <c r="K31" s="1"/>
  <c r="I32" s="1"/>
  <c r="D34"/>
  <c r="C33"/>
  <c r="G33" s="1"/>
  <c r="O31" l="1"/>
  <c r="S31" s="1"/>
  <c r="F34"/>
  <c r="E34"/>
  <c r="O32"/>
  <c r="P32"/>
  <c r="H32"/>
  <c r="Q31"/>
  <c r="J31"/>
  <c r="D35"/>
  <c r="C34"/>
  <c r="G34" s="1"/>
  <c r="K32"/>
  <c r="I33" s="1"/>
  <c r="S32" l="1"/>
  <c r="F35"/>
  <c r="E35"/>
  <c r="M31"/>
  <c r="L31"/>
  <c r="N31" s="1"/>
  <c r="Q32"/>
  <c r="J32"/>
  <c r="H33"/>
  <c r="R32"/>
  <c r="D36"/>
  <c r="C35"/>
  <c r="G35" s="1"/>
  <c r="K33"/>
  <c r="F36" l="1"/>
  <c r="E36"/>
  <c r="L32"/>
  <c r="N32" s="1"/>
  <c r="M32"/>
  <c r="O33"/>
  <c r="P33"/>
  <c r="R33" s="1"/>
  <c r="H34"/>
  <c r="I34"/>
  <c r="J33"/>
  <c r="D37"/>
  <c r="C36"/>
  <c r="G36" s="1"/>
  <c r="F37" l="1"/>
  <c r="E37"/>
  <c r="M33"/>
  <c r="L33"/>
  <c r="N33" s="1"/>
  <c r="Q33"/>
  <c r="O34"/>
  <c r="P34"/>
  <c r="R34" s="1"/>
  <c r="S33"/>
  <c r="J34"/>
  <c r="D38"/>
  <c r="C37"/>
  <c r="G37" s="1"/>
  <c r="K34"/>
  <c r="F38" l="1"/>
  <c r="E38"/>
  <c r="M34"/>
  <c r="L34"/>
  <c r="O35"/>
  <c r="P35"/>
  <c r="R35" s="1"/>
  <c r="H35"/>
  <c r="I35"/>
  <c r="K35" s="1"/>
  <c r="Q34"/>
  <c r="S34"/>
  <c r="D39"/>
  <c r="C38"/>
  <c r="G38" s="1"/>
  <c r="N34" l="1"/>
  <c r="S35"/>
  <c r="F39"/>
  <c r="E39"/>
  <c r="O36"/>
  <c r="P36"/>
  <c r="H36"/>
  <c r="S36" s="1"/>
  <c r="I36"/>
  <c r="K36" s="1"/>
  <c r="Q35"/>
  <c r="R36"/>
  <c r="J35"/>
  <c r="D40"/>
  <c r="C39"/>
  <c r="G39" s="1"/>
  <c r="F40" l="1"/>
  <c r="E40"/>
  <c r="L35"/>
  <c r="N35" s="1"/>
  <c r="M35"/>
  <c r="O37"/>
  <c r="P37"/>
  <c r="H37"/>
  <c r="S37" s="1"/>
  <c r="I37"/>
  <c r="K37" s="1"/>
  <c r="Q36"/>
  <c r="R37"/>
  <c r="D41"/>
  <c r="C40"/>
  <c r="G40" s="1"/>
  <c r="J36"/>
  <c r="F41" l="1"/>
  <c r="E41"/>
  <c r="L36"/>
  <c r="M36"/>
  <c r="O38"/>
  <c r="P38"/>
  <c r="H38"/>
  <c r="I38"/>
  <c r="K38" s="1"/>
  <c r="Q37"/>
  <c r="R38"/>
  <c r="J37"/>
  <c r="D42"/>
  <c r="C41"/>
  <c r="G41" s="1"/>
  <c r="N36" l="1"/>
  <c r="S38"/>
  <c r="F42"/>
  <c r="E42"/>
  <c r="M37"/>
  <c r="L37"/>
  <c r="O39"/>
  <c r="P39"/>
  <c r="R39" s="1"/>
  <c r="H39"/>
  <c r="S39" s="1"/>
  <c r="I39"/>
  <c r="K39" s="1"/>
  <c r="Q38"/>
  <c r="D43"/>
  <c r="C42"/>
  <c r="G42" s="1"/>
  <c r="J38"/>
  <c r="N37" l="1"/>
  <c r="F43"/>
  <c r="E43"/>
  <c r="M38"/>
  <c r="L38"/>
  <c r="N38" s="1"/>
  <c r="Q39"/>
  <c r="O40"/>
  <c r="P40"/>
  <c r="R40" s="1"/>
  <c r="H40"/>
  <c r="S40" s="1"/>
  <c r="I40"/>
  <c r="K40" s="1"/>
  <c r="D44"/>
  <c r="C43"/>
  <c r="G43" s="1"/>
  <c r="J39"/>
  <c r="F44" l="1"/>
  <c r="E44"/>
  <c r="L39"/>
  <c r="M39"/>
  <c r="O41"/>
  <c r="P41"/>
  <c r="R41" s="1"/>
  <c r="H41"/>
  <c r="S41" s="1"/>
  <c r="I41"/>
  <c r="K41" s="1"/>
  <c r="Q40"/>
  <c r="D45"/>
  <c r="C44"/>
  <c r="G44" s="1"/>
  <c r="J40"/>
  <c r="N39" l="1"/>
  <c r="F45"/>
  <c r="E45"/>
  <c r="L40"/>
  <c r="M40"/>
  <c r="Q41"/>
  <c r="O42"/>
  <c r="P42"/>
  <c r="R42" s="1"/>
  <c r="H42"/>
  <c r="I42"/>
  <c r="K42" s="1"/>
  <c r="D46"/>
  <c r="C45"/>
  <c r="G45" s="1"/>
  <c r="J41"/>
  <c r="N40" l="1"/>
  <c r="F46"/>
  <c r="E46"/>
  <c r="L41"/>
  <c r="M41"/>
  <c r="Q42"/>
  <c r="O43"/>
  <c r="P43"/>
  <c r="R43" s="1"/>
  <c r="H43"/>
  <c r="S43" s="1"/>
  <c r="I43"/>
  <c r="K43" s="1"/>
  <c r="S42"/>
  <c r="J42"/>
  <c r="D47"/>
  <c r="C46"/>
  <c r="G46" s="1"/>
  <c r="N41" l="1"/>
  <c r="F47"/>
  <c r="E47"/>
  <c r="L42"/>
  <c r="M42"/>
  <c r="O44"/>
  <c r="P44"/>
  <c r="R44" s="1"/>
  <c r="H44"/>
  <c r="S44" s="1"/>
  <c r="I44"/>
  <c r="K44" s="1"/>
  <c r="Q43"/>
  <c r="J43"/>
  <c r="D48"/>
  <c r="C47"/>
  <c r="G47" s="1"/>
  <c r="N42" l="1"/>
  <c r="F48"/>
  <c r="E48"/>
  <c r="M43"/>
  <c r="L43"/>
  <c r="O45"/>
  <c r="P45"/>
  <c r="Q44"/>
  <c r="H45"/>
  <c r="I45"/>
  <c r="K45" s="1"/>
  <c r="R45"/>
  <c r="D49"/>
  <c r="C48"/>
  <c r="G48" s="1"/>
  <c r="J44"/>
  <c r="N43" l="1"/>
  <c r="F49"/>
  <c r="E49"/>
  <c r="S45"/>
  <c r="M44"/>
  <c r="L44"/>
  <c r="O46"/>
  <c r="P46"/>
  <c r="R46" s="1"/>
  <c r="H46"/>
  <c r="S46" s="1"/>
  <c r="I46"/>
  <c r="K46" s="1"/>
  <c r="Q45"/>
  <c r="D50"/>
  <c r="C49"/>
  <c r="G49" s="1"/>
  <c r="J45"/>
  <c r="N44" l="1"/>
  <c r="F50"/>
  <c r="E50"/>
  <c r="M45"/>
  <c r="L45"/>
  <c r="O47"/>
  <c r="P47"/>
  <c r="R47" s="1"/>
  <c r="H47"/>
  <c r="I47"/>
  <c r="K47" s="1"/>
  <c r="Q46"/>
  <c r="J46"/>
  <c r="D51"/>
  <c r="C50"/>
  <c r="G50" s="1"/>
  <c r="N45" l="1"/>
  <c r="F51"/>
  <c r="E51"/>
  <c r="M46"/>
  <c r="L46"/>
  <c r="N46" s="1"/>
  <c r="Q47"/>
  <c r="O48"/>
  <c r="P48"/>
  <c r="R48" s="1"/>
  <c r="H48"/>
  <c r="I48"/>
  <c r="K48" s="1"/>
  <c r="S47"/>
  <c r="J47"/>
  <c r="D52"/>
  <c r="C51"/>
  <c r="G51" s="1"/>
  <c r="F52" l="1"/>
  <c r="E52"/>
  <c r="L47"/>
  <c r="M47"/>
  <c r="O49"/>
  <c r="P49"/>
  <c r="H49"/>
  <c r="S49" s="1"/>
  <c r="I49"/>
  <c r="K49" s="1"/>
  <c r="Q48"/>
  <c r="R49"/>
  <c r="S48"/>
  <c r="J48"/>
  <c r="D53"/>
  <c r="C52"/>
  <c r="G52" s="1"/>
  <c r="N47" l="1"/>
  <c r="F53"/>
  <c r="E53"/>
  <c r="M48"/>
  <c r="L48"/>
  <c r="N48" s="1"/>
  <c r="O50"/>
  <c r="P50"/>
  <c r="R50" s="1"/>
  <c r="H50"/>
  <c r="I50"/>
  <c r="K50" s="1"/>
  <c r="Q49"/>
  <c r="J49"/>
  <c r="D54"/>
  <c r="C53"/>
  <c r="G53" s="1"/>
  <c r="F54" l="1"/>
  <c r="E54"/>
  <c r="M49"/>
  <c r="L49"/>
  <c r="O51"/>
  <c r="P51"/>
  <c r="Q50"/>
  <c r="H51"/>
  <c r="I51"/>
  <c r="K51" s="1"/>
  <c r="R51"/>
  <c r="S50"/>
  <c r="J50"/>
  <c r="D55"/>
  <c r="C54"/>
  <c r="G54" s="1"/>
  <c r="N49" l="1"/>
  <c r="F55"/>
  <c r="E55"/>
  <c r="L50"/>
  <c r="M50"/>
  <c r="S51"/>
  <c r="O52"/>
  <c r="P52"/>
  <c r="R52" s="1"/>
  <c r="H52"/>
  <c r="I52"/>
  <c r="K52" s="1"/>
  <c r="Q51"/>
  <c r="J51"/>
  <c r="D56"/>
  <c r="C55"/>
  <c r="G55" s="1"/>
  <c r="N50" l="1"/>
  <c r="F56"/>
  <c r="E56"/>
  <c r="L51"/>
  <c r="M51"/>
  <c r="O53"/>
  <c r="P53"/>
  <c r="R53" s="1"/>
  <c r="Q52"/>
  <c r="H53"/>
  <c r="I53"/>
  <c r="K53" s="1"/>
  <c r="S52"/>
  <c r="J52"/>
  <c r="D57"/>
  <c r="C56"/>
  <c r="G56" s="1"/>
  <c r="N51" l="1"/>
  <c r="F57"/>
  <c r="E57"/>
  <c r="M52"/>
  <c r="L52"/>
  <c r="S53"/>
  <c r="O54"/>
  <c r="P54"/>
  <c r="R54" s="1"/>
  <c r="H54"/>
  <c r="S54" s="1"/>
  <c r="I54"/>
  <c r="K54" s="1"/>
  <c r="Q53"/>
  <c r="J53"/>
  <c r="D58"/>
  <c r="C57"/>
  <c r="G57" s="1"/>
  <c r="N52" l="1"/>
  <c r="F58"/>
  <c r="E58"/>
  <c r="M53"/>
  <c r="L53"/>
  <c r="O55"/>
  <c r="P55"/>
  <c r="R55" s="1"/>
  <c r="H55"/>
  <c r="I55"/>
  <c r="K55" s="1"/>
  <c r="Q54"/>
  <c r="D59"/>
  <c r="C58"/>
  <c r="G58" s="1"/>
  <c r="J54"/>
  <c r="N53" l="1"/>
  <c r="F59"/>
  <c r="E59"/>
  <c r="M54"/>
  <c r="L54"/>
  <c r="N54" s="1"/>
  <c r="O56"/>
  <c r="P56"/>
  <c r="Q55"/>
  <c r="H56"/>
  <c r="I56"/>
  <c r="K56" s="1"/>
  <c r="R56"/>
  <c r="S55"/>
  <c r="J55"/>
  <c r="D60"/>
  <c r="C59"/>
  <c r="G59" s="1"/>
  <c r="S56" l="1"/>
  <c r="F60"/>
  <c r="E60"/>
  <c r="L55"/>
  <c r="M55"/>
  <c r="O57"/>
  <c r="P57"/>
  <c r="R57" s="1"/>
  <c r="H57"/>
  <c r="S57" s="1"/>
  <c r="I57"/>
  <c r="K57" s="1"/>
  <c r="Q56"/>
  <c r="D61"/>
  <c r="C60"/>
  <c r="G60" s="1"/>
  <c r="J56"/>
  <c r="N55" l="1"/>
  <c r="F61"/>
  <c r="E61"/>
  <c r="M56"/>
  <c r="L56"/>
  <c r="N56" s="1"/>
  <c r="O58"/>
  <c r="P58"/>
  <c r="H58"/>
  <c r="S58" s="1"/>
  <c r="I58"/>
  <c r="K58" s="1"/>
  <c r="Q57"/>
  <c r="R58"/>
  <c r="J57"/>
  <c r="D62"/>
  <c r="C61"/>
  <c r="G61" s="1"/>
  <c r="F62" l="1"/>
  <c r="E62"/>
  <c r="M57"/>
  <c r="L57"/>
  <c r="O59"/>
  <c r="P59"/>
  <c r="R59" s="1"/>
  <c r="Q58"/>
  <c r="H59"/>
  <c r="I59"/>
  <c r="K59" s="1"/>
  <c r="J58"/>
  <c r="D63"/>
  <c r="C62"/>
  <c r="G62" s="1"/>
  <c r="N57" l="1"/>
  <c r="F63"/>
  <c r="E63"/>
  <c r="L58"/>
  <c r="M58"/>
  <c r="Q59"/>
  <c r="S59"/>
  <c r="O60"/>
  <c r="P60"/>
  <c r="R60" s="1"/>
  <c r="H60"/>
  <c r="I60"/>
  <c r="K60" s="1"/>
  <c r="J59"/>
  <c r="D64"/>
  <c r="C63"/>
  <c r="G63" s="1"/>
  <c r="N58" l="1"/>
  <c r="S60"/>
  <c r="F64"/>
  <c r="E64"/>
  <c r="L59"/>
  <c r="M59"/>
  <c r="O61"/>
  <c r="P61"/>
  <c r="H61"/>
  <c r="I61"/>
  <c r="K61" s="1"/>
  <c r="Q60"/>
  <c r="R61"/>
  <c r="J60"/>
  <c r="D65"/>
  <c r="C64"/>
  <c r="G64" s="1"/>
  <c r="N59" l="1"/>
  <c r="F65"/>
  <c r="E65"/>
  <c r="M60"/>
  <c r="L60"/>
  <c r="O62"/>
  <c r="P62"/>
  <c r="H62"/>
  <c r="S62" s="1"/>
  <c r="I62"/>
  <c r="K62" s="1"/>
  <c r="Q61"/>
  <c r="R62"/>
  <c r="S61"/>
  <c r="D66"/>
  <c r="C65"/>
  <c r="G65" s="1"/>
  <c r="J61"/>
  <c r="N60" l="1"/>
  <c r="F66"/>
  <c r="E66"/>
  <c r="M61"/>
  <c r="L61"/>
  <c r="O63"/>
  <c r="P63"/>
  <c r="R63" s="1"/>
  <c r="H63"/>
  <c r="I63"/>
  <c r="K63" s="1"/>
  <c r="Q62"/>
  <c r="D67"/>
  <c r="C66"/>
  <c r="G66" s="1"/>
  <c r="J62"/>
  <c r="N61" l="1"/>
  <c r="F67"/>
  <c r="E67"/>
  <c r="M62"/>
  <c r="L62"/>
  <c r="O64"/>
  <c r="P64"/>
  <c r="H64"/>
  <c r="I64"/>
  <c r="K64" s="1"/>
  <c r="Q63"/>
  <c r="R64"/>
  <c r="S63"/>
  <c r="J63"/>
  <c r="D68"/>
  <c r="C67"/>
  <c r="G67" s="1"/>
  <c r="N62" l="1"/>
  <c r="S64"/>
  <c r="F68"/>
  <c r="E68"/>
  <c r="L63"/>
  <c r="M63"/>
  <c r="O65"/>
  <c r="P65"/>
  <c r="R65" s="1"/>
  <c r="H65"/>
  <c r="I65"/>
  <c r="K65" s="1"/>
  <c r="Q64"/>
  <c r="J64"/>
  <c r="D69"/>
  <c r="C68"/>
  <c r="G68" s="1"/>
  <c r="N63" l="1"/>
  <c r="S65"/>
  <c r="F69"/>
  <c r="E69"/>
  <c r="M64"/>
  <c r="L64"/>
  <c r="O66"/>
  <c r="P66"/>
  <c r="R66" s="1"/>
  <c r="H66"/>
  <c r="S66" s="1"/>
  <c r="I66"/>
  <c r="K66" s="1"/>
  <c r="Q65"/>
  <c r="J65"/>
  <c r="D70"/>
  <c r="C69"/>
  <c r="G69" s="1"/>
  <c r="N64" l="1"/>
  <c r="F70"/>
  <c r="E70"/>
  <c r="M65"/>
  <c r="L65"/>
  <c r="N65" s="1"/>
  <c r="O67"/>
  <c r="P67"/>
  <c r="R67" s="1"/>
  <c r="H67"/>
  <c r="S67" s="1"/>
  <c r="I67"/>
  <c r="K67" s="1"/>
  <c r="Q66"/>
  <c r="J66"/>
  <c r="D71"/>
  <c r="C70"/>
  <c r="G70" s="1"/>
  <c r="F71" l="1"/>
  <c r="E71"/>
  <c r="L66"/>
  <c r="M66"/>
  <c r="O68"/>
  <c r="P68"/>
  <c r="R68" s="1"/>
  <c r="H68"/>
  <c r="I68"/>
  <c r="K68" s="1"/>
  <c r="Q67"/>
  <c r="J67"/>
  <c r="D72"/>
  <c r="C71"/>
  <c r="G71" s="1"/>
  <c r="N66" l="1"/>
  <c r="S68"/>
  <c r="F72"/>
  <c r="E72"/>
  <c r="L67"/>
  <c r="M67"/>
  <c r="O69"/>
  <c r="P69"/>
  <c r="R69" s="1"/>
  <c r="Q68"/>
  <c r="H69"/>
  <c r="I69"/>
  <c r="K69" s="1"/>
  <c r="J68"/>
  <c r="D73"/>
  <c r="C72"/>
  <c r="G72" s="1"/>
  <c r="N67" l="1"/>
  <c r="Q69"/>
  <c r="S69"/>
  <c r="F73"/>
  <c r="E73"/>
  <c r="M68"/>
  <c r="L68"/>
  <c r="N68" s="1"/>
  <c r="O70"/>
  <c r="P70"/>
  <c r="R70" s="1"/>
  <c r="H70"/>
  <c r="I70"/>
  <c r="K70" s="1"/>
  <c r="D74"/>
  <c r="N74" s="1"/>
  <c r="C73"/>
  <c r="G73" s="1"/>
  <c r="J69"/>
  <c r="S70" l="1"/>
  <c r="F74"/>
  <c r="E74"/>
  <c r="M69"/>
  <c r="L69"/>
  <c r="O71"/>
  <c r="P71"/>
  <c r="R71" s="1"/>
  <c r="H71"/>
  <c r="I71"/>
  <c r="K71" s="1"/>
  <c r="Q70"/>
  <c r="J70"/>
  <c r="D75"/>
  <c r="N75" s="1"/>
  <c r="C74"/>
  <c r="G74" s="1"/>
  <c r="N69" l="1"/>
  <c r="F75"/>
  <c r="E75"/>
  <c r="M70"/>
  <c r="L70"/>
  <c r="N70" s="1"/>
  <c r="O72"/>
  <c r="P72"/>
  <c r="Q71"/>
  <c r="H72"/>
  <c r="I72"/>
  <c r="K72" s="1"/>
  <c r="R72"/>
  <c r="S71"/>
  <c r="J71"/>
  <c r="D76"/>
  <c r="N76" s="1"/>
  <c r="C75"/>
  <c r="G75" s="1"/>
  <c r="F76" l="1"/>
  <c r="E76"/>
  <c r="L71"/>
  <c r="M71"/>
  <c r="S72"/>
  <c r="O73"/>
  <c r="P73"/>
  <c r="H73"/>
  <c r="I73"/>
  <c r="K73" s="1"/>
  <c r="Q72"/>
  <c r="R73"/>
  <c r="D77"/>
  <c r="N77" s="1"/>
  <c r="C76"/>
  <c r="G76" s="1"/>
  <c r="J72"/>
  <c r="N71" l="1"/>
  <c r="F77"/>
  <c r="E77"/>
  <c r="M72"/>
  <c r="L72"/>
  <c r="O74"/>
  <c r="P74"/>
  <c r="R74" s="1"/>
  <c r="H74"/>
  <c r="I74"/>
  <c r="K74" s="1"/>
  <c r="Q73"/>
  <c r="S73"/>
  <c r="J73"/>
  <c r="D78"/>
  <c r="N78" s="1"/>
  <c r="C77"/>
  <c r="G77" s="1"/>
  <c r="N72" l="1"/>
  <c r="S74"/>
  <c r="F78"/>
  <c r="E78"/>
  <c r="M73"/>
  <c r="L73"/>
  <c r="O75"/>
  <c r="P75"/>
  <c r="R75" s="1"/>
  <c r="H75"/>
  <c r="S75" s="1"/>
  <c r="I75"/>
  <c r="K75" s="1"/>
  <c r="Q74"/>
  <c r="J74"/>
  <c r="D79"/>
  <c r="N79" s="1"/>
  <c r="C78"/>
  <c r="G78" s="1"/>
  <c r="N73" l="1"/>
  <c r="F79"/>
  <c r="E79"/>
  <c r="L74"/>
  <c r="M74"/>
  <c r="O76"/>
  <c r="P76"/>
  <c r="R76" s="1"/>
  <c r="H76"/>
  <c r="I76"/>
  <c r="K76" s="1"/>
  <c r="Q75"/>
  <c r="J75"/>
  <c r="D80"/>
  <c r="N80" s="1"/>
  <c r="C79"/>
  <c r="G79" s="1"/>
  <c r="S76" l="1"/>
  <c r="F80"/>
  <c r="E80"/>
  <c r="L75"/>
  <c r="M75"/>
  <c r="O77"/>
  <c r="P77"/>
  <c r="R77" s="1"/>
  <c r="H77"/>
  <c r="I77"/>
  <c r="K77" s="1"/>
  <c r="Q76"/>
  <c r="J76"/>
  <c r="D81"/>
  <c r="N81" s="1"/>
  <c r="C80"/>
  <c r="G80" s="1"/>
  <c r="F81" l="1"/>
  <c r="E81"/>
  <c r="M76"/>
  <c r="L76"/>
  <c r="O78"/>
  <c r="P78"/>
  <c r="R78" s="1"/>
  <c r="Q77"/>
  <c r="H78"/>
  <c r="I78"/>
  <c r="K78" s="1"/>
  <c r="S77"/>
  <c r="J77"/>
  <c r="D82"/>
  <c r="N82" s="1"/>
  <c r="C81"/>
  <c r="G81" s="1"/>
  <c r="F82" l="1"/>
  <c r="E82"/>
  <c r="S78"/>
  <c r="M77"/>
  <c r="L77"/>
  <c r="O79"/>
  <c r="P79"/>
  <c r="R79" s="1"/>
  <c r="H79"/>
  <c r="I79"/>
  <c r="K79" s="1"/>
  <c r="Q78"/>
  <c r="J78"/>
  <c r="D83"/>
  <c r="N83" s="1"/>
  <c r="C82"/>
  <c r="G82" s="1"/>
  <c r="F83" l="1"/>
  <c r="E83"/>
  <c r="M78"/>
  <c r="L78"/>
  <c r="O80"/>
  <c r="P80"/>
  <c r="Q79"/>
  <c r="H80"/>
  <c r="I80"/>
  <c r="K80" s="1"/>
  <c r="R80"/>
  <c r="S79"/>
  <c r="J79"/>
  <c r="D84"/>
  <c r="N84" s="1"/>
  <c r="C83"/>
  <c r="G83" s="1"/>
  <c r="F84" l="1"/>
  <c r="E84"/>
  <c r="L79"/>
  <c r="M79"/>
  <c r="S80"/>
  <c r="O81"/>
  <c r="P81"/>
  <c r="R81" s="1"/>
  <c r="H81"/>
  <c r="S81" s="1"/>
  <c r="I81"/>
  <c r="K81" s="1"/>
  <c r="Q80"/>
  <c r="J80"/>
  <c r="D85"/>
  <c r="N85" s="1"/>
  <c r="C84"/>
  <c r="G84" s="1"/>
  <c r="F85" l="1"/>
  <c r="E85"/>
  <c r="M80"/>
  <c r="L80"/>
  <c r="O82"/>
  <c r="P82"/>
  <c r="R82" s="1"/>
  <c r="H82"/>
  <c r="I82"/>
  <c r="K82" s="1"/>
  <c r="Q81"/>
  <c r="J81"/>
  <c r="D86"/>
  <c r="N86" s="1"/>
  <c r="C85"/>
  <c r="G85" s="1"/>
  <c r="F86" l="1"/>
  <c r="E86"/>
  <c r="M81"/>
  <c r="L81"/>
  <c r="O83"/>
  <c r="P83"/>
  <c r="Q82"/>
  <c r="H83"/>
  <c r="I83"/>
  <c r="K83" s="1"/>
  <c r="R83"/>
  <c r="S82"/>
  <c r="J82"/>
  <c r="D87"/>
  <c r="N87" s="1"/>
  <c r="C86"/>
  <c r="G86" s="1"/>
  <c r="S83" l="1"/>
  <c r="F87"/>
  <c r="E87"/>
  <c r="L82"/>
  <c r="M82"/>
  <c r="O84"/>
  <c r="P84"/>
  <c r="R84" s="1"/>
  <c r="H84"/>
  <c r="S84" s="1"/>
  <c r="I84"/>
  <c r="K84" s="1"/>
  <c r="Q83"/>
  <c r="J83"/>
  <c r="D88"/>
  <c r="N88" s="1"/>
  <c r="C87"/>
  <c r="G87" s="1"/>
  <c r="F88" l="1"/>
  <c r="E88"/>
  <c r="L83"/>
  <c r="M83"/>
  <c r="O85"/>
  <c r="P85"/>
  <c r="R85" s="1"/>
  <c r="H85"/>
  <c r="I85"/>
  <c r="K85" s="1"/>
  <c r="Q84"/>
  <c r="J84"/>
  <c r="D89"/>
  <c r="N89" s="1"/>
  <c r="C88"/>
  <c r="G88" s="1"/>
  <c r="F89" l="1"/>
  <c r="E89"/>
  <c r="M84"/>
  <c r="L84"/>
  <c r="S85"/>
  <c r="O86"/>
  <c r="P86"/>
  <c r="R86" s="1"/>
  <c r="H86"/>
  <c r="S86" s="1"/>
  <c r="I86"/>
  <c r="K86" s="1"/>
  <c r="Q85"/>
  <c r="J85"/>
  <c r="D90"/>
  <c r="N90" s="1"/>
  <c r="C89"/>
  <c r="G89" s="1"/>
  <c r="F90" l="1"/>
  <c r="E90"/>
  <c r="M85"/>
  <c r="L85"/>
  <c r="O87"/>
  <c r="P87"/>
  <c r="R87" s="1"/>
  <c r="H87"/>
  <c r="S87" s="1"/>
  <c r="I87"/>
  <c r="K87" s="1"/>
  <c r="Q86"/>
  <c r="J86"/>
  <c r="D91"/>
  <c r="N91" s="1"/>
  <c r="C90"/>
  <c r="G90" s="1"/>
  <c r="F91" l="1"/>
  <c r="E91"/>
  <c r="M86"/>
  <c r="L86"/>
  <c r="O88"/>
  <c r="P88"/>
  <c r="R88" s="1"/>
  <c r="H88"/>
  <c r="I88"/>
  <c r="K88" s="1"/>
  <c r="Q87"/>
  <c r="J87"/>
  <c r="D92"/>
  <c r="N92" s="1"/>
  <c r="C91"/>
  <c r="G91" s="1"/>
  <c r="S88" l="1"/>
  <c r="F92"/>
  <c r="E92"/>
  <c r="L87"/>
  <c r="M87"/>
  <c r="O89"/>
  <c r="P89"/>
  <c r="R89" s="1"/>
  <c r="H89"/>
  <c r="S89" s="1"/>
  <c r="I89"/>
  <c r="K89" s="1"/>
  <c r="Q88"/>
  <c r="J88"/>
  <c r="D93"/>
  <c r="N93" s="1"/>
  <c r="C92"/>
  <c r="G92" s="1"/>
  <c r="F93" l="1"/>
  <c r="E93"/>
  <c r="M88"/>
  <c r="L88"/>
  <c r="O90"/>
  <c r="P90"/>
  <c r="R90" s="1"/>
  <c r="H90"/>
  <c r="I90"/>
  <c r="K90" s="1"/>
  <c r="Q89"/>
  <c r="J89"/>
  <c r="D94"/>
  <c r="N94" s="1"/>
  <c r="C93"/>
  <c r="G93" s="1"/>
  <c r="F94" l="1"/>
  <c r="E94"/>
  <c r="M89"/>
  <c r="L89"/>
  <c r="O91"/>
  <c r="P91"/>
  <c r="Q90"/>
  <c r="H91"/>
  <c r="I91"/>
  <c r="K91" s="1"/>
  <c r="R91"/>
  <c r="S90"/>
  <c r="D95"/>
  <c r="N95" s="1"/>
  <c r="C94"/>
  <c r="G94" s="1"/>
  <c r="J90"/>
  <c r="F95" l="1"/>
  <c r="E95"/>
  <c r="S91"/>
  <c r="M90"/>
  <c r="L90"/>
  <c r="O92"/>
  <c r="P92"/>
  <c r="R92" s="1"/>
  <c r="H92"/>
  <c r="S92" s="1"/>
  <c r="I92"/>
  <c r="K92" s="1"/>
  <c r="Q91"/>
  <c r="J91"/>
  <c r="D96"/>
  <c r="N96" s="1"/>
  <c r="C95"/>
  <c r="G95" s="1"/>
  <c r="F96" l="1"/>
  <c r="E96"/>
  <c r="M91"/>
  <c r="L91"/>
  <c r="O93"/>
  <c r="P93"/>
  <c r="R93" s="1"/>
  <c r="H93"/>
  <c r="S93" s="1"/>
  <c r="I93"/>
  <c r="K93" s="1"/>
  <c r="Q92"/>
  <c r="J92"/>
  <c r="D97"/>
  <c r="N97" s="1"/>
  <c r="C96"/>
  <c r="G96" s="1"/>
  <c r="F97" l="1"/>
  <c r="E97"/>
  <c r="M92"/>
  <c r="L92"/>
  <c r="O94"/>
  <c r="P94"/>
  <c r="R94" s="1"/>
  <c r="H94"/>
  <c r="I94"/>
  <c r="K94" s="1"/>
  <c r="Q93"/>
  <c r="J93"/>
  <c r="D98"/>
  <c r="N98" s="1"/>
  <c r="C97"/>
  <c r="G97" s="1"/>
  <c r="S94" l="1"/>
  <c r="F98"/>
  <c r="E98"/>
  <c r="M93"/>
  <c r="L93"/>
  <c r="O95"/>
  <c r="P95"/>
  <c r="R95" s="1"/>
  <c r="H95"/>
  <c r="I95"/>
  <c r="K95" s="1"/>
  <c r="Q94"/>
  <c r="J94"/>
  <c r="D99"/>
  <c r="N99" s="1"/>
  <c r="C98"/>
  <c r="G98" s="1"/>
  <c r="F99" l="1"/>
  <c r="E99"/>
  <c r="M94"/>
  <c r="L94"/>
  <c r="O96"/>
  <c r="P96"/>
  <c r="Q95"/>
  <c r="H96"/>
  <c r="I96"/>
  <c r="K96" s="1"/>
  <c r="R96"/>
  <c r="S95"/>
  <c r="J95"/>
  <c r="D100"/>
  <c r="N100" s="1"/>
  <c r="C99"/>
  <c r="G99" s="1"/>
  <c r="F100" l="1"/>
  <c r="E100"/>
  <c r="S96"/>
  <c r="M95"/>
  <c r="L95"/>
  <c r="O97"/>
  <c r="P97"/>
  <c r="R97" s="1"/>
  <c r="H97"/>
  <c r="S97" s="1"/>
  <c r="I97"/>
  <c r="K97" s="1"/>
  <c r="Q96"/>
  <c r="J96"/>
  <c r="D101"/>
  <c r="N101" s="1"/>
  <c r="C100"/>
  <c r="G100" s="1"/>
  <c r="F101" l="1"/>
  <c r="E101"/>
  <c r="M96"/>
  <c r="L96"/>
  <c r="O98"/>
  <c r="P98"/>
  <c r="R98" s="1"/>
  <c r="H98"/>
  <c r="S98" s="1"/>
  <c r="I98"/>
  <c r="K98" s="1"/>
  <c r="Q97"/>
  <c r="J97"/>
  <c r="D102"/>
  <c r="N102" s="1"/>
  <c r="C101"/>
  <c r="G101" s="1"/>
  <c r="F102" l="1"/>
  <c r="E102"/>
  <c r="M97"/>
  <c r="L97"/>
  <c r="O99"/>
  <c r="P99"/>
  <c r="R99" s="1"/>
  <c r="H99"/>
  <c r="S99" s="1"/>
  <c r="I99"/>
  <c r="Q98"/>
  <c r="K99"/>
  <c r="J98"/>
  <c r="D103"/>
  <c r="N103" s="1"/>
  <c r="C102"/>
  <c r="G102" s="1"/>
  <c r="F103" l="1"/>
  <c r="E103"/>
  <c r="M98"/>
  <c r="L98"/>
  <c r="O100"/>
  <c r="P100"/>
  <c r="H100"/>
  <c r="I100"/>
  <c r="K100" s="1"/>
  <c r="Q99"/>
  <c r="R100"/>
  <c r="J99"/>
  <c r="D104"/>
  <c r="N104" s="1"/>
  <c r="C103"/>
  <c r="G103" s="1"/>
  <c r="S100" l="1"/>
  <c r="F104"/>
  <c r="E104"/>
  <c r="M99"/>
  <c r="L99"/>
  <c r="O101"/>
  <c r="P101"/>
  <c r="R101" s="1"/>
  <c r="H101"/>
  <c r="I101"/>
  <c r="K101" s="1"/>
  <c r="Q100"/>
  <c r="J100"/>
  <c r="D105"/>
  <c r="N105" s="1"/>
  <c r="C104"/>
  <c r="G104" s="1"/>
  <c r="F105" l="1"/>
  <c r="E105"/>
  <c r="M100"/>
  <c r="L100"/>
  <c r="O102"/>
  <c r="P102"/>
  <c r="Q101"/>
  <c r="H102"/>
  <c r="I102"/>
  <c r="K102" s="1"/>
  <c r="R102"/>
  <c r="S101"/>
  <c r="J101"/>
  <c r="D106"/>
  <c r="N106" s="1"/>
  <c r="C105"/>
  <c r="G105" s="1"/>
  <c r="F106" l="1"/>
  <c r="E106"/>
  <c r="S102"/>
  <c r="M101"/>
  <c r="L101"/>
  <c r="O103"/>
  <c r="P103"/>
  <c r="R103" s="1"/>
  <c r="H103"/>
  <c r="S103" s="1"/>
  <c r="I103"/>
  <c r="K103" s="1"/>
  <c r="Q102"/>
  <c r="J102"/>
  <c r="D107"/>
  <c r="N107" s="1"/>
  <c r="C106"/>
  <c r="G106" s="1"/>
  <c r="F107" l="1"/>
  <c r="E107"/>
  <c r="M102"/>
  <c r="L102"/>
  <c r="O104"/>
  <c r="P104"/>
  <c r="R104" s="1"/>
  <c r="H104"/>
  <c r="S104" s="1"/>
  <c r="I104"/>
  <c r="K104" s="1"/>
  <c r="Q103"/>
  <c r="J103"/>
  <c r="D108"/>
  <c r="N108" s="1"/>
  <c r="C107"/>
  <c r="G107" s="1"/>
  <c r="F108" l="1"/>
  <c r="E108"/>
  <c r="M103"/>
  <c r="L103"/>
  <c r="O105"/>
  <c r="P105"/>
  <c r="Q104"/>
  <c r="H105"/>
  <c r="I105"/>
  <c r="K105" s="1"/>
  <c r="R105"/>
  <c r="J104"/>
  <c r="D109"/>
  <c r="N109" s="1"/>
  <c r="C108"/>
  <c r="G108" s="1"/>
  <c r="F109" l="1"/>
  <c r="E109"/>
  <c r="M104"/>
  <c r="L104"/>
  <c r="S105"/>
  <c r="O106"/>
  <c r="P106"/>
  <c r="R106" s="1"/>
  <c r="H106"/>
  <c r="S106" s="1"/>
  <c r="I106"/>
  <c r="K106" s="1"/>
  <c r="Q105"/>
  <c r="J105"/>
  <c r="D110"/>
  <c r="N110" s="1"/>
  <c r="C109"/>
  <c r="G109" s="1"/>
  <c r="F110" l="1"/>
  <c r="E110"/>
  <c r="M105"/>
  <c r="L105"/>
  <c r="O107"/>
  <c r="P107"/>
  <c r="R107" s="1"/>
  <c r="H107"/>
  <c r="I107"/>
  <c r="K107" s="1"/>
  <c r="Q106"/>
  <c r="J106"/>
  <c r="D111"/>
  <c r="N111" s="1"/>
  <c r="C110"/>
  <c r="G110" s="1"/>
  <c r="F111" l="1"/>
  <c r="E111"/>
  <c r="M106"/>
  <c r="L106"/>
  <c r="O108"/>
  <c r="P108"/>
  <c r="Q107"/>
  <c r="H108"/>
  <c r="I108"/>
  <c r="K108" s="1"/>
  <c r="R108"/>
  <c r="S107"/>
  <c r="J107"/>
  <c r="D112"/>
  <c r="N112" s="1"/>
  <c r="C111"/>
  <c r="G111" s="1"/>
  <c r="F112" l="1"/>
  <c r="E112"/>
  <c r="M107"/>
  <c r="L107"/>
  <c r="S108"/>
  <c r="Q108"/>
  <c r="O109"/>
  <c r="P109"/>
  <c r="R109" s="1"/>
  <c r="H109"/>
  <c r="S109" s="1"/>
  <c r="I109"/>
  <c r="K109" s="1"/>
  <c r="J108"/>
  <c r="D113"/>
  <c r="N113" s="1"/>
  <c r="C112"/>
  <c r="G112" s="1"/>
  <c r="F113" l="1"/>
  <c r="E113"/>
  <c r="M108"/>
  <c r="L108"/>
  <c r="O110"/>
  <c r="P110"/>
  <c r="R110" s="1"/>
  <c r="H110"/>
  <c r="I110"/>
  <c r="K110" s="1"/>
  <c r="Q109"/>
  <c r="J109"/>
  <c r="D114"/>
  <c r="N114" s="1"/>
  <c r="C113"/>
  <c r="G113" s="1"/>
  <c r="F114" l="1"/>
  <c r="E114"/>
  <c r="M109"/>
  <c r="L109"/>
  <c r="O111"/>
  <c r="P111"/>
  <c r="Q110"/>
  <c r="H111"/>
  <c r="I111"/>
  <c r="K111" s="1"/>
  <c r="R111"/>
  <c r="S110"/>
  <c r="J110"/>
  <c r="D115"/>
  <c r="N115" s="1"/>
  <c r="C114"/>
  <c r="G114" s="1"/>
  <c r="F115" l="1"/>
  <c r="E115"/>
  <c r="M110"/>
  <c r="L110"/>
  <c r="O112"/>
  <c r="P112"/>
  <c r="Q111"/>
  <c r="H112"/>
  <c r="I112"/>
  <c r="K112" s="1"/>
  <c r="R112"/>
  <c r="S111"/>
  <c r="J111"/>
  <c r="D116"/>
  <c r="N116" s="1"/>
  <c r="C115"/>
  <c r="G115" s="1"/>
  <c r="F116" l="1"/>
  <c r="E116"/>
  <c r="M111"/>
  <c r="L111"/>
  <c r="S112"/>
  <c r="O113"/>
  <c r="P113"/>
  <c r="R113" s="1"/>
  <c r="H113"/>
  <c r="S113" s="1"/>
  <c r="I113"/>
  <c r="K113" s="1"/>
  <c r="Q112"/>
  <c r="J112"/>
  <c r="D117"/>
  <c r="N117" s="1"/>
  <c r="C116"/>
  <c r="G116" s="1"/>
  <c r="F117" l="1"/>
  <c r="E117"/>
  <c r="M112"/>
  <c r="L112"/>
  <c r="O114"/>
  <c r="P114"/>
  <c r="Q113"/>
  <c r="H114"/>
  <c r="I114"/>
  <c r="K114" s="1"/>
  <c r="R114"/>
  <c r="J113"/>
  <c r="D118"/>
  <c r="N118" s="1"/>
  <c r="C117"/>
  <c r="G117" s="1"/>
  <c r="F118" l="1"/>
  <c r="E118"/>
  <c r="M113"/>
  <c r="L113"/>
  <c r="S114"/>
  <c r="O115"/>
  <c r="P115"/>
  <c r="Q114"/>
  <c r="H115"/>
  <c r="I115"/>
  <c r="K115" s="1"/>
  <c r="R115"/>
  <c r="J114"/>
  <c r="D119"/>
  <c r="N119" s="1"/>
  <c r="C118"/>
  <c r="G118" s="1"/>
  <c r="F119" l="1"/>
  <c r="E119"/>
  <c r="M114"/>
  <c r="L114"/>
  <c r="S115"/>
  <c r="O116"/>
  <c r="P116"/>
  <c r="R116" s="1"/>
  <c r="H116"/>
  <c r="I116"/>
  <c r="K116" s="1"/>
  <c r="Q115"/>
  <c r="J115"/>
  <c r="D120"/>
  <c r="N120" s="1"/>
  <c r="C119"/>
  <c r="G119" s="1"/>
  <c r="F120" l="1"/>
  <c r="E120"/>
  <c r="M115"/>
  <c r="L115"/>
  <c r="O117"/>
  <c r="P117"/>
  <c r="Q116"/>
  <c r="H117"/>
  <c r="I117"/>
  <c r="K117" s="1"/>
  <c r="R117"/>
  <c r="S116"/>
  <c r="J116"/>
  <c r="D121"/>
  <c r="N121" s="1"/>
  <c r="C120"/>
  <c r="G120" s="1"/>
  <c r="S117" l="1"/>
  <c r="F121"/>
  <c r="E121"/>
  <c r="M116"/>
  <c r="L116"/>
  <c r="O118"/>
  <c r="P118"/>
  <c r="R118" s="1"/>
  <c r="H118"/>
  <c r="S118" s="1"/>
  <c r="I118"/>
  <c r="K118" s="1"/>
  <c r="Q117"/>
  <c r="J117"/>
  <c r="D122"/>
  <c r="N122" s="1"/>
  <c r="C121"/>
  <c r="G121" s="1"/>
  <c r="F122" l="1"/>
  <c r="E122"/>
  <c r="M117"/>
  <c r="L117"/>
  <c r="O119"/>
  <c r="P119"/>
  <c r="R119" s="1"/>
  <c r="H119"/>
  <c r="S119" s="1"/>
  <c r="I119"/>
  <c r="K119" s="1"/>
  <c r="Q118"/>
  <c r="D123"/>
  <c r="N123" s="1"/>
  <c r="C122"/>
  <c r="G122" s="1"/>
  <c r="J118"/>
  <c r="F123" l="1"/>
  <c r="E123"/>
  <c r="M118"/>
  <c r="L118"/>
  <c r="O120"/>
  <c r="P120"/>
  <c r="R120" s="1"/>
  <c r="H120"/>
  <c r="I120"/>
  <c r="K120" s="1"/>
  <c r="Q119"/>
  <c r="J119"/>
  <c r="D124"/>
  <c r="N124" s="1"/>
  <c r="C123"/>
  <c r="G123" s="1"/>
  <c r="S120" l="1"/>
  <c r="F124"/>
  <c r="E124"/>
  <c r="M119"/>
  <c r="L119"/>
  <c r="O121"/>
  <c r="P121"/>
  <c r="R121" s="1"/>
  <c r="H121"/>
  <c r="I121"/>
  <c r="K121" s="1"/>
  <c r="Q120"/>
  <c r="J120"/>
  <c r="D125"/>
  <c r="N125" s="1"/>
  <c r="C124"/>
  <c r="G124" s="1"/>
  <c r="F125" l="1"/>
  <c r="E125"/>
  <c r="M120"/>
  <c r="L120"/>
  <c r="O122"/>
  <c r="P122"/>
  <c r="Q121"/>
  <c r="H122"/>
  <c r="I122"/>
  <c r="K122" s="1"/>
  <c r="R122"/>
  <c r="S121"/>
  <c r="D126"/>
  <c r="N126" s="1"/>
  <c r="C125"/>
  <c r="G125" s="1"/>
  <c r="J121"/>
  <c r="F126" l="1"/>
  <c r="E126"/>
  <c r="M121"/>
  <c r="L121"/>
  <c r="S122"/>
  <c r="O123"/>
  <c r="P123"/>
  <c r="R123" s="1"/>
  <c r="H123"/>
  <c r="I123"/>
  <c r="K123" s="1"/>
  <c r="Q122"/>
  <c r="J122"/>
  <c r="D127"/>
  <c r="N127" s="1"/>
  <c r="C126"/>
  <c r="G126" s="1"/>
  <c r="F127" l="1"/>
  <c r="E127"/>
  <c r="M122"/>
  <c r="L122"/>
  <c r="S123"/>
  <c r="O124"/>
  <c r="P124"/>
  <c r="R124" s="1"/>
  <c r="Q123"/>
  <c r="H124"/>
  <c r="I124"/>
  <c r="K124" s="1"/>
  <c r="J123"/>
  <c r="D128"/>
  <c r="N128" s="1"/>
  <c r="C127"/>
  <c r="G127" s="1"/>
  <c r="F128" l="1"/>
  <c r="E128"/>
  <c r="M123"/>
  <c r="L123"/>
  <c r="O125"/>
  <c r="P125"/>
  <c r="H125"/>
  <c r="S125" s="1"/>
  <c r="I125"/>
  <c r="K125" s="1"/>
  <c r="Q124"/>
  <c r="R125"/>
  <c r="S124"/>
  <c r="J124"/>
  <c r="D129"/>
  <c r="N129" s="1"/>
  <c r="C128"/>
  <c r="G128" s="1"/>
  <c r="F129" l="1"/>
  <c r="E129"/>
  <c r="M124"/>
  <c r="L124"/>
  <c r="Q125"/>
  <c r="O126"/>
  <c r="P126"/>
  <c r="R126" s="1"/>
  <c r="H126"/>
  <c r="S126" s="1"/>
  <c r="I126"/>
  <c r="K126" s="1"/>
  <c r="J125"/>
  <c r="D130"/>
  <c r="N130" s="1"/>
  <c r="C129"/>
  <c r="G129" s="1"/>
  <c r="F130" l="1"/>
  <c r="E130"/>
  <c r="M125"/>
  <c r="L125"/>
  <c r="O127"/>
  <c r="P127"/>
  <c r="Q126"/>
  <c r="H127"/>
  <c r="I127"/>
  <c r="K127" s="1"/>
  <c r="R127"/>
  <c r="J126"/>
  <c r="D131"/>
  <c r="N131" s="1"/>
  <c r="C130"/>
  <c r="G130" s="1"/>
  <c r="F131" l="1"/>
  <c r="E131"/>
  <c r="S127"/>
  <c r="M126"/>
  <c r="L126"/>
  <c r="O128"/>
  <c r="P128"/>
  <c r="R128" s="1"/>
  <c r="H128"/>
  <c r="S128" s="1"/>
  <c r="I128"/>
  <c r="K128" s="1"/>
  <c r="Q127"/>
  <c r="J127"/>
  <c r="D132"/>
  <c r="N132" s="1"/>
  <c r="C131"/>
  <c r="G131" s="1"/>
  <c r="F132" l="1"/>
  <c r="E132"/>
  <c r="M127"/>
  <c r="L127"/>
  <c r="O129"/>
  <c r="P129"/>
  <c r="Q128"/>
  <c r="H129"/>
  <c r="I129"/>
  <c r="K129" s="1"/>
  <c r="R129"/>
  <c r="J128"/>
  <c r="D133"/>
  <c r="N133" s="1"/>
  <c r="C132"/>
  <c r="G132" s="1"/>
  <c r="F133" l="1"/>
  <c r="E133"/>
  <c r="M128"/>
  <c r="L128"/>
  <c r="S129"/>
  <c r="Q129"/>
  <c r="O130"/>
  <c r="P130"/>
  <c r="R130" s="1"/>
  <c r="H130"/>
  <c r="I130"/>
  <c r="K130" s="1"/>
  <c r="J129"/>
  <c r="D134"/>
  <c r="N134" s="1"/>
  <c r="C133"/>
  <c r="G133" s="1"/>
  <c r="S130" l="1"/>
  <c r="F134"/>
  <c r="E134"/>
  <c r="M129"/>
  <c r="L129"/>
  <c r="O131"/>
  <c r="P131"/>
  <c r="R131" s="1"/>
  <c r="H131"/>
  <c r="S131" s="1"/>
  <c r="I131"/>
  <c r="K131" s="1"/>
  <c r="Q130"/>
  <c r="J130"/>
  <c r="D135"/>
  <c r="N135" s="1"/>
  <c r="C134"/>
  <c r="G134" s="1"/>
  <c r="F135" l="1"/>
  <c r="E135"/>
  <c r="M130"/>
  <c r="L130"/>
  <c r="O132"/>
  <c r="P132"/>
  <c r="Q131"/>
  <c r="H132"/>
  <c r="I132"/>
  <c r="K132" s="1"/>
  <c r="R132"/>
  <c r="J131"/>
  <c r="D136"/>
  <c r="N136" s="1"/>
  <c r="C135"/>
  <c r="G135" s="1"/>
  <c r="F136" l="1"/>
  <c r="E136"/>
  <c r="M131"/>
  <c r="L131"/>
  <c r="S132"/>
  <c r="O133"/>
  <c r="P133"/>
  <c r="R133" s="1"/>
  <c r="H133"/>
  <c r="I133"/>
  <c r="K133" s="1"/>
  <c r="Q132"/>
  <c r="J132"/>
  <c r="D137"/>
  <c r="N137" s="1"/>
  <c r="C136"/>
  <c r="G136" s="1"/>
  <c r="F137" l="1"/>
  <c r="E137"/>
  <c r="M132"/>
  <c r="L132"/>
  <c r="O134"/>
  <c r="P134"/>
  <c r="H134"/>
  <c r="S134" s="1"/>
  <c r="I134"/>
  <c r="K134" s="1"/>
  <c r="Q133"/>
  <c r="R134"/>
  <c r="S133"/>
  <c r="J133"/>
  <c r="D138"/>
  <c r="N138" s="1"/>
  <c r="C137"/>
  <c r="G137" s="1"/>
  <c r="F138" l="1"/>
  <c r="E138"/>
  <c r="M133"/>
  <c r="L133"/>
  <c r="O135"/>
  <c r="P135"/>
  <c r="R135" s="1"/>
  <c r="H135"/>
  <c r="I135"/>
  <c r="K135" s="1"/>
  <c r="Q134"/>
  <c r="J134"/>
  <c r="D139"/>
  <c r="N139" s="1"/>
  <c r="C138"/>
  <c r="G138" s="1"/>
  <c r="F139" l="1"/>
  <c r="E139"/>
  <c r="M134"/>
  <c r="L134"/>
  <c r="S135"/>
  <c r="O136"/>
  <c r="P136"/>
  <c r="R136" s="1"/>
  <c r="H136"/>
  <c r="S136" s="1"/>
  <c r="I136"/>
  <c r="K136" s="1"/>
  <c r="Q135"/>
  <c r="J135"/>
  <c r="D140"/>
  <c r="N140" s="1"/>
  <c r="C139"/>
  <c r="G139" s="1"/>
  <c r="F140" l="1"/>
  <c r="E140"/>
  <c r="M135"/>
  <c r="L135"/>
  <c r="O137"/>
  <c r="P137"/>
  <c r="H137"/>
  <c r="S137" s="1"/>
  <c r="I137"/>
  <c r="K137" s="1"/>
  <c r="Q136"/>
  <c r="R137"/>
  <c r="J136"/>
  <c r="D141"/>
  <c r="N141" s="1"/>
  <c r="C140"/>
  <c r="G140" s="1"/>
  <c r="F141" l="1"/>
  <c r="E141"/>
  <c r="M136"/>
  <c r="L136"/>
  <c r="O138"/>
  <c r="P138"/>
  <c r="R138" s="1"/>
  <c r="H138"/>
  <c r="S138" s="1"/>
  <c r="I138"/>
  <c r="K138" s="1"/>
  <c r="Q137"/>
  <c r="J137"/>
  <c r="D142"/>
  <c r="N142" s="1"/>
  <c r="C141"/>
  <c r="G141" s="1"/>
  <c r="F142" l="1"/>
  <c r="E142"/>
  <c r="M137"/>
  <c r="L137"/>
  <c r="O139"/>
  <c r="P139"/>
  <c r="R139" s="1"/>
  <c r="H139"/>
  <c r="S139" s="1"/>
  <c r="I139"/>
  <c r="K139" s="1"/>
  <c r="Q138"/>
  <c r="J138"/>
  <c r="D143"/>
  <c r="N143" s="1"/>
  <c r="C142"/>
  <c r="G142" s="1"/>
  <c r="F143" l="1"/>
  <c r="E143"/>
  <c r="M138"/>
  <c r="L138"/>
  <c r="O140"/>
  <c r="P140"/>
  <c r="H140"/>
  <c r="I140"/>
  <c r="K140" s="1"/>
  <c r="Q139"/>
  <c r="R140"/>
  <c r="J139"/>
  <c r="D144"/>
  <c r="N144" s="1"/>
  <c r="C143"/>
  <c r="G143" s="1"/>
  <c r="F144" l="1"/>
  <c r="E144"/>
  <c r="M139"/>
  <c r="L139"/>
  <c r="O141"/>
  <c r="P141"/>
  <c r="Q140"/>
  <c r="H141"/>
  <c r="I141"/>
  <c r="K141" s="1"/>
  <c r="R141"/>
  <c r="S140"/>
  <c r="J140"/>
  <c r="D145"/>
  <c r="N145" s="1"/>
  <c r="C144"/>
  <c r="G144" s="1"/>
  <c r="F145" l="1"/>
  <c r="E145"/>
  <c r="M140"/>
  <c r="L140"/>
  <c r="S141"/>
  <c r="O142"/>
  <c r="P142"/>
  <c r="R142" s="1"/>
  <c r="Q141"/>
  <c r="H142"/>
  <c r="I142"/>
  <c r="K142" s="1"/>
  <c r="J141"/>
  <c r="D146"/>
  <c r="N146" s="1"/>
  <c r="C145"/>
  <c r="G145" s="1"/>
  <c r="S142" l="1"/>
  <c r="F146"/>
  <c r="E146"/>
  <c r="M141"/>
  <c r="L141"/>
  <c r="O143"/>
  <c r="P143"/>
  <c r="R143" s="1"/>
  <c r="H143"/>
  <c r="I143"/>
  <c r="K143" s="1"/>
  <c r="Q142"/>
  <c r="J142"/>
  <c r="D147"/>
  <c r="N147" s="1"/>
  <c r="C146"/>
  <c r="G146" s="1"/>
  <c r="F147" l="1"/>
  <c r="E147"/>
  <c r="M142"/>
  <c r="L142"/>
  <c r="O144"/>
  <c r="P144"/>
  <c r="Q143"/>
  <c r="H144"/>
  <c r="I144"/>
  <c r="K144" s="1"/>
  <c r="R144"/>
  <c r="S143"/>
  <c r="J143"/>
  <c r="D148"/>
  <c r="N148" s="1"/>
  <c r="C147"/>
  <c r="G147" s="1"/>
  <c r="F148" l="1"/>
  <c r="E148"/>
  <c r="M143"/>
  <c r="L143"/>
  <c r="S144"/>
  <c r="O145"/>
  <c r="P145"/>
  <c r="R145" s="1"/>
  <c r="H145"/>
  <c r="S145" s="1"/>
  <c r="I145"/>
  <c r="K145" s="1"/>
  <c r="Q144"/>
  <c r="J144"/>
  <c r="D149"/>
  <c r="N149" s="1"/>
  <c r="C148"/>
  <c r="G148" s="1"/>
  <c r="F149" l="1"/>
  <c r="E149"/>
  <c r="M144"/>
  <c r="L144"/>
  <c r="O146"/>
  <c r="P146"/>
  <c r="R146" s="1"/>
  <c r="H146"/>
  <c r="I146"/>
  <c r="K146" s="1"/>
  <c r="Q145"/>
  <c r="J145"/>
  <c r="D150"/>
  <c r="N150" s="1"/>
  <c r="C149"/>
  <c r="G149" s="1"/>
  <c r="S146" l="1"/>
  <c r="F150"/>
  <c r="E150"/>
  <c r="M145"/>
  <c r="L145"/>
  <c r="O147"/>
  <c r="P147"/>
  <c r="R147" s="1"/>
  <c r="H147"/>
  <c r="S147" s="1"/>
  <c r="I147"/>
  <c r="K147" s="1"/>
  <c r="Q146"/>
  <c r="J146"/>
  <c r="D151"/>
  <c r="N151" s="1"/>
  <c r="C150"/>
  <c r="G150" s="1"/>
  <c r="F151" l="1"/>
  <c r="E151"/>
  <c r="M146"/>
  <c r="L146"/>
  <c r="O148"/>
  <c r="P148"/>
  <c r="Q147"/>
  <c r="H148"/>
  <c r="I148"/>
  <c r="K148" s="1"/>
  <c r="R148"/>
  <c r="J147"/>
  <c r="D152"/>
  <c r="N152" s="1"/>
  <c r="C151"/>
  <c r="G151" s="1"/>
  <c r="F152" l="1"/>
  <c r="E152"/>
  <c r="M147"/>
  <c r="L147"/>
  <c r="S148"/>
  <c r="O149"/>
  <c r="P149"/>
  <c r="R149" s="1"/>
  <c r="H149"/>
  <c r="S149" s="1"/>
  <c r="I149"/>
  <c r="K149" s="1"/>
  <c r="Q148"/>
  <c r="J148"/>
  <c r="D153"/>
  <c r="N153" s="1"/>
  <c r="C152"/>
  <c r="G152" s="1"/>
  <c r="F153" l="1"/>
  <c r="E153"/>
  <c r="M148"/>
  <c r="L148"/>
  <c r="O150"/>
  <c r="P150"/>
  <c r="R150" s="1"/>
  <c r="H150"/>
  <c r="I150"/>
  <c r="K150" s="1"/>
  <c r="Q149"/>
  <c r="J149"/>
  <c r="D154"/>
  <c r="N154" s="1"/>
  <c r="C153"/>
  <c r="G153" s="1"/>
  <c r="S150" l="1"/>
  <c r="F154"/>
  <c r="E154"/>
  <c r="M149"/>
  <c r="L149"/>
  <c r="O151"/>
  <c r="P151"/>
  <c r="R151" s="1"/>
  <c r="Q150"/>
  <c r="H151"/>
  <c r="I151"/>
  <c r="K151" s="1"/>
  <c r="J150"/>
  <c r="D155"/>
  <c r="N155" s="1"/>
  <c r="C154"/>
  <c r="G154" s="1"/>
  <c r="Q151" l="1"/>
  <c r="F155"/>
  <c r="E155"/>
  <c r="S151"/>
  <c r="M150"/>
  <c r="L150"/>
  <c r="O152"/>
  <c r="P152"/>
  <c r="R152" s="1"/>
  <c r="H152"/>
  <c r="I152"/>
  <c r="K152" s="1"/>
  <c r="J151"/>
  <c r="D156"/>
  <c r="N156" s="1"/>
  <c r="C155"/>
  <c r="G155" s="1"/>
  <c r="F156" l="1"/>
  <c r="E156"/>
  <c r="M151"/>
  <c r="L151"/>
  <c r="O153"/>
  <c r="P153"/>
  <c r="R153" s="1"/>
  <c r="Q152"/>
  <c r="H153"/>
  <c r="I153"/>
  <c r="K153" s="1"/>
  <c r="S152"/>
  <c r="J152"/>
  <c r="D157"/>
  <c r="N157" s="1"/>
  <c r="C156"/>
  <c r="G156" s="1"/>
  <c r="Q153" l="1"/>
  <c r="F157"/>
  <c r="E157"/>
  <c r="S153"/>
  <c r="M152"/>
  <c r="L152"/>
  <c r="O154"/>
  <c r="P154"/>
  <c r="R154" s="1"/>
  <c r="H154"/>
  <c r="S154" s="1"/>
  <c r="I154"/>
  <c r="K154" s="1"/>
  <c r="J153"/>
  <c r="D158"/>
  <c r="N158" s="1"/>
  <c r="C157"/>
  <c r="G157" s="1"/>
  <c r="F158" l="1"/>
  <c r="E158"/>
  <c r="M153"/>
  <c r="L153"/>
  <c r="O155"/>
  <c r="P155"/>
  <c r="R155" s="1"/>
  <c r="H155"/>
  <c r="I155"/>
  <c r="K155" s="1"/>
  <c r="Q154"/>
  <c r="J154"/>
  <c r="D159"/>
  <c r="N159" s="1"/>
  <c r="C158"/>
  <c r="G158" s="1"/>
  <c r="S155" l="1"/>
  <c r="F159"/>
  <c r="E159"/>
  <c r="M154"/>
  <c r="L154"/>
  <c r="Q155"/>
  <c r="O156"/>
  <c r="P156"/>
  <c r="R156" s="1"/>
  <c r="H156"/>
  <c r="I156"/>
  <c r="K156" s="1"/>
  <c r="J155"/>
  <c r="D160"/>
  <c r="N160" s="1"/>
  <c r="C159"/>
  <c r="G159" s="1"/>
  <c r="F160" l="1"/>
  <c r="E160"/>
  <c r="M155"/>
  <c r="L155"/>
  <c r="Q156"/>
  <c r="O157"/>
  <c r="P157"/>
  <c r="R157" s="1"/>
  <c r="H157"/>
  <c r="S157" s="1"/>
  <c r="I157"/>
  <c r="K157" s="1"/>
  <c r="S156"/>
  <c r="J156"/>
  <c r="D161"/>
  <c r="N161" s="1"/>
  <c r="C160"/>
  <c r="G160" s="1"/>
  <c r="F161" l="1"/>
  <c r="E161"/>
  <c r="M156"/>
  <c r="L156"/>
  <c r="O158"/>
  <c r="P158"/>
  <c r="R158" s="1"/>
  <c r="H158"/>
  <c r="I158"/>
  <c r="K158" s="1"/>
  <c r="Q157"/>
  <c r="J157"/>
  <c r="D162"/>
  <c r="N162" s="1"/>
  <c r="C161"/>
  <c r="G161" s="1"/>
  <c r="S158" l="1"/>
  <c r="F162"/>
  <c r="E162"/>
  <c r="M157"/>
  <c r="L157"/>
  <c r="O159"/>
  <c r="P159"/>
  <c r="R159" s="1"/>
  <c r="H159"/>
  <c r="S159" s="1"/>
  <c r="I159"/>
  <c r="K159" s="1"/>
  <c r="Q158"/>
  <c r="J158"/>
  <c r="D163"/>
  <c r="N163" s="1"/>
  <c r="C162"/>
  <c r="G162" s="1"/>
  <c r="F163" l="1"/>
  <c r="E163"/>
  <c r="M158"/>
  <c r="L158"/>
  <c r="O160"/>
  <c r="P160"/>
  <c r="H160"/>
  <c r="S160" s="1"/>
  <c r="I160"/>
  <c r="K160" s="1"/>
  <c r="Q159"/>
  <c r="R160"/>
  <c r="J159"/>
  <c r="D164"/>
  <c r="N164" s="1"/>
  <c r="C163"/>
  <c r="G163" s="1"/>
  <c r="F164" l="1"/>
  <c r="E164"/>
  <c r="M159"/>
  <c r="L159"/>
  <c r="O161"/>
  <c r="P161"/>
  <c r="R161" s="1"/>
  <c r="H161"/>
  <c r="S161" s="1"/>
  <c r="I161"/>
  <c r="K161" s="1"/>
  <c r="Q160"/>
  <c r="J160"/>
  <c r="D165"/>
  <c r="N165" s="1"/>
  <c r="C164"/>
  <c r="G164" s="1"/>
  <c r="F165" l="1"/>
  <c r="E165"/>
  <c r="M160"/>
  <c r="L160"/>
  <c r="Q161"/>
  <c r="O162"/>
  <c r="P162"/>
  <c r="R162" s="1"/>
  <c r="H162"/>
  <c r="I162"/>
  <c r="K162" s="1"/>
  <c r="J161"/>
  <c r="D166"/>
  <c r="N166" s="1"/>
  <c r="C165"/>
  <c r="G165" s="1"/>
  <c r="F166" l="1"/>
  <c r="E166"/>
  <c r="M161"/>
  <c r="L161"/>
  <c r="S162"/>
  <c r="O163"/>
  <c r="P163"/>
  <c r="H163"/>
  <c r="I163"/>
  <c r="K163" s="1"/>
  <c r="Q162"/>
  <c r="R163"/>
  <c r="J162"/>
  <c r="D167"/>
  <c r="N167" s="1"/>
  <c r="C166"/>
  <c r="G166" s="1"/>
  <c r="F167" l="1"/>
  <c r="E167"/>
  <c r="M162"/>
  <c r="L162"/>
  <c r="O164"/>
  <c r="P164"/>
  <c r="R164" s="1"/>
  <c r="Q163"/>
  <c r="H164"/>
  <c r="I164"/>
  <c r="K164" s="1"/>
  <c r="S163"/>
  <c r="J163"/>
  <c r="D168"/>
  <c r="N168" s="1"/>
  <c r="C167"/>
  <c r="G167" s="1"/>
  <c r="S164" l="1"/>
  <c r="F168"/>
  <c r="E168"/>
  <c r="M163"/>
  <c r="L163"/>
  <c r="O165"/>
  <c r="P165"/>
  <c r="R165" s="1"/>
  <c r="H165"/>
  <c r="S165" s="1"/>
  <c r="I165"/>
  <c r="K165" s="1"/>
  <c r="Q164"/>
  <c r="J164"/>
  <c r="D169"/>
  <c r="N169" s="1"/>
  <c r="C168"/>
  <c r="G168" s="1"/>
  <c r="F169" l="1"/>
  <c r="E169"/>
  <c r="M164"/>
  <c r="L164"/>
  <c r="O166"/>
  <c r="P166"/>
  <c r="H166"/>
  <c r="I166"/>
  <c r="K166" s="1"/>
  <c r="Q165"/>
  <c r="R166"/>
  <c r="J165"/>
  <c r="D170"/>
  <c r="N170" s="1"/>
  <c r="C169"/>
  <c r="G169" s="1"/>
  <c r="S166" l="1"/>
  <c r="F170"/>
  <c r="E170"/>
  <c r="M165"/>
  <c r="L165"/>
  <c r="O167"/>
  <c r="P167"/>
  <c r="Q166"/>
  <c r="H167"/>
  <c r="I167"/>
  <c r="K167" s="1"/>
  <c r="R167"/>
  <c r="J166"/>
  <c r="D171"/>
  <c r="N171" s="1"/>
  <c r="C170"/>
  <c r="G170" s="1"/>
  <c r="F171" l="1"/>
  <c r="E171"/>
  <c r="M166"/>
  <c r="L166"/>
  <c r="S167"/>
  <c r="O168"/>
  <c r="P168"/>
  <c r="R168" s="1"/>
  <c r="H168"/>
  <c r="S168" s="1"/>
  <c r="I168"/>
  <c r="K168" s="1"/>
  <c r="Q167"/>
  <c r="J167"/>
  <c r="D172"/>
  <c r="N172" s="1"/>
  <c r="C171"/>
  <c r="G171" s="1"/>
  <c r="F172" l="1"/>
  <c r="E172"/>
  <c r="M167"/>
  <c r="L167"/>
  <c r="O169"/>
  <c r="P169"/>
  <c r="H169"/>
  <c r="I169"/>
  <c r="K169" s="1"/>
  <c r="Q168"/>
  <c r="R169"/>
  <c r="J168"/>
  <c r="D173"/>
  <c r="N173" s="1"/>
  <c r="C172"/>
  <c r="G172" s="1"/>
  <c r="S169" l="1"/>
  <c r="F173"/>
  <c r="E173"/>
  <c r="M168"/>
  <c r="L168"/>
  <c r="O170"/>
  <c r="P170"/>
  <c r="R170" s="1"/>
  <c r="H170"/>
  <c r="S170" s="1"/>
  <c r="I170"/>
  <c r="K170" s="1"/>
  <c r="Q169"/>
  <c r="J169"/>
  <c r="D174"/>
  <c r="N174" s="1"/>
  <c r="C173"/>
  <c r="G173" s="1"/>
  <c r="F174" l="1"/>
  <c r="E174"/>
  <c r="M169"/>
  <c r="L169"/>
  <c r="O171"/>
  <c r="P171"/>
  <c r="R171" s="1"/>
  <c r="H171"/>
  <c r="I171"/>
  <c r="K171" s="1"/>
  <c r="Q170"/>
  <c r="J170"/>
  <c r="D175"/>
  <c r="N175" s="1"/>
  <c r="C174"/>
  <c r="G174" s="1"/>
  <c r="F175" l="1"/>
  <c r="E175"/>
  <c r="M170"/>
  <c r="L170"/>
  <c r="O172"/>
  <c r="P172"/>
  <c r="Q171"/>
  <c r="H172"/>
  <c r="I172"/>
  <c r="K172" s="1"/>
  <c r="R172"/>
  <c r="S171"/>
  <c r="J171"/>
  <c r="D176"/>
  <c r="N176" s="1"/>
  <c r="C175"/>
  <c r="G175" s="1"/>
  <c r="F176" l="1"/>
  <c r="E176"/>
  <c r="S172"/>
  <c r="M171"/>
  <c r="L171"/>
  <c r="O173"/>
  <c r="P173"/>
  <c r="R173" s="1"/>
  <c r="H173"/>
  <c r="S173" s="1"/>
  <c r="I173"/>
  <c r="K173" s="1"/>
  <c r="Q172"/>
  <c r="J172"/>
  <c r="D177"/>
  <c r="N177" s="1"/>
  <c r="C176"/>
  <c r="G176" s="1"/>
  <c r="F177" l="1"/>
  <c r="E177"/>
  <c r="M172"/>
  <c r="L172"/>
  <c r="O174"/>
  <c r="P174"/>
  <c r="R174" s="1"/>
  <c r="H174"/>
  <c r="I174"/>
  <c r="K174" s="1"/>
  <c r="Q173"/>
  <c r="J173"/>
  <c r="D178"/>
  <c r="N178" s="1"/>
  <c r="C177"/>
  <c r="G177" s="1"/>
  <c r="S174" l="1"/>
  <c r="F178"/>
  <c r="E178"/>
  <c r="M173"/>
  <c r="L173"/>
  <c r="O175"/>
  <c r="P175"/>
  <c r="R175" s="1"/>
  <c r="H175"/>
  <c r="S175" s="1"/>
  <c r="I175"/>
  <c r="K175" s="1"/>
  <c r="Q174"/>
  <c r="J174"/>
  <c r="D179"/>
  <c r="N179" s="1"/>
  <c r="C178"/>
  <c r="G178" s="1"/>
  <c r="F179" l="1"/>
  <c r="E179"/>
  <c r="M174"/>
  <c r="L174"/>
  <c r="O176"/>
  <c r="P176"/>
  <c r="R176" s="1"/>
  <c r="H176"/>
  <c r="I176"/>
  <c r="K176" s="1"/>
  <c r="Q175"/>
  <c r="J175"/>
  <c r="D180"/>
  <c r="N180" s="1"/>
  <c r="C179"/>
  <c r="G179" s="1"/>
  <c r="F180" l="1"/>
  <c r="E180"/>
  <c r="M175"/>
  <c r="L175"/>
  <c r="O177"/>
  <c r="P177"/>
  <c r="Q176"/>
  <c r="H177"/>
  <c r="I177"/>
  <c r="K177" s="1"/>
  <c r="R177"/>
  <c r="S176"/>
  <c r="J176"/>
  <c r="D181"/>
  <c r="N181" s="1"/>
  <c r="C180"/>
  <c r="G180" s="1"/>
  <c r="F181" l="1"/>
  <c r="E181"/>
  <c r="M176"/>
  <c r="L176"/>
  <c r="S177"/>
  <c r="O178"/>
  <c r="P178"/>
  <c r="R178" s="1"/>
  <c r="H178"/>
  <c r="S178" s="1"/>
  <c r="I178"/>
  <c r="K178" s="1"/>
  <c r="Q177"/>
  <c r="J177"/>
  <c r="D182"/>
  <c r="N182" s="1"/>
  <c r="C181"/>
  <c r="G181" s="1"/>
  <c r="F182" l="1"/>
  <c r="E182"/>
  <c r="M177"/>
  <c r="L177"/>
  <c r="O179"/>
  <c r="P179"/>
  <c r="H179"/>
  <c r="S179" s="1"/>
  <c r="I179"/>
  <c r="K179" s="1"/>
  <c r="Q178"/>
  <c r="R179"/>
  <c r="J178"/>
  <c r="D183"/>
  <c r="N183" s="1"/>
  <c r="C182"/>
  <c r="G182" s="1"/>
  <c r="F183" l="1"/>
  <c r="E183"/>
  <c r="M178"/>
  <c r="L178"/>
  <c r="O180"/>
  <c r="P180"/>
  <c r="R180" s="1"/>
  <c r="H180"/>
  <c r="I180"/>
  <c r="K180" s="1"/>
  <c r="Q179"/>
  <c r="J179"/>
  <c r="D184"/>
  <c r="N184" s="1"/>
  <c r="C183"/>
  <c r="G183" s="1"/>
  <c r="S180" l="1"/>
  <c r="F184"/>
  <c r="E184"/>
  <c r="M179"/>
  <c r="L179"/>
  <c r="O181"/>
  <c r="P181"/>
  <c r="R181" s="1"/>
  <c r="H181"/>
  <c r="I181"/>
  <c r="K181" s="1"/>
  <c r="Q180"/>
  <c r="J180"/>
  <c r="D185"/>
  <c r="N185" s="1"/>
  <c r="C184"/>
  <c r="G184" s="1"/>
  <c r="F185" l="1"/>
  <c r="E185"/>
  <c r="M180"/>
  <c r="L180"/>
  <c r="O182"/>
  <c r="P182"/>
  <c r="R182" s="1"/>
  <c r="Q181"/>
  <c r="H182"/>
  <c r="I182"/>
  <c r="K182" s="1"/>
  <c r="S181"/>
  <c r="J181"/>
  <c r="D186"/>
  <c r="N186" s="1"/>
  <c r="C185"/>
  <c r="G185" s="1"/>
  <c r="F186" l="1"/>
  <c r="E186"/>
  <c r="S182"/>
  <c r="M181"/>
  <c r="L181"/>
  <c r="O183"/>
  <c r="P183"/>
  <c r="H183"/>
  <c r="I183"/>
  <c r="K183" s="1"/>
  <c r="Q182"/>
  <c r="R183"/>
  <c r="J182"/>
  <c r="D187"/>
  <c r="N187" s="1"/>
  <c r="C186"/>
  <c r="G186" s="1"/>
  <c r="S183" l="1"/>
  <c r="F187"/>
  <c r="E187"/>
  <c r="M182"/>
  <c r="L182"/>
  <c r="O184"/>
  <c r="P184"/>
  <c r="H184"/>
  <c r="S184" s="1"/>
  <c r="I184"/>
  <c r="K184" s="1"/>
  <c r="Q183"/>
  <c r="R184"/>
  <c r="J183"/>
  <c r="D188"/>
  <c r="N188" s="1"/>
  <c r="C187"/>
  <c r="G187" s="1"/>
  <c r="F188" l="1"/>
  <c r="E188"/>
  <c r="M183"/>
  <c r="L183"/>
  <c r="O185"/>
  <c r="P185"/>
  <c r="R185" s="1"/>
  <c r="H185"/>
  <c r="I185"/>
  <c r="K185" s="1"/>
  <c r="Q184"/>
  <c r="J184"/>
  <c r="D189"/>
  <c r="N189" s="1"/>
  <c r="C188"/>
  <c r="G188" s="1"/>
  <c r="F189" l="1"/>
  <c r="E189"/>
  <c r="M184"/>
  <c r="L184"/>
  <c r="S185"/>
  <c r="O186"/>
  <c r="P186"/>
  <c r="H186"/>
  <c r="I186"/>
  <c r="K186" s="1"/>
  <c r="Q185"/>
  <c r="R186"/>
  <c r="J185"/>
  <c r="D190"/>
  <c r="N190" s="1"/>
  <c r="C189"/>
  <c r="G189" s="1"/>
  <c r="F190" l="1"/>
  <c r="E190"/>
  <c r="M185"/>
  <c r="L185"/>
  <c r="O187"/>
  <c r="P187"/>
  <c r="H187"/>
  <c r="I187"/>
  <c r="Q186"/>
  <c r="R187"/>
  <c r="S186"/>
  <c r="K187"/>
  <c r="J186"/>
  <c r="D191"/>
  <c r="N191" s="1"/>
  <c r="C190"/>
  <c r="G190" s="1"/>
  <c r="F191" l="1"/>
  <c r="E191"/>
  <c r="M186"/>
  <c r="L186"/>
  <c r="S187"/>
  <c r="O188"/>
  <c r="P188"/>
  <c r="H188"/>
  <c r="I188"/>
  <c r="K188" s="1"/>
  <c r="Q187"/>
  <c r="R188"/>
  <c r="J187"/>
  <c r="D192"/>
  <c r="N192" s="1"/>
  <c r="C191"/>
  <c r="G191" s="1"/>
  <c r="F192" l="1"/>
  <c r="E192"/>
  <c r="M187"/>
  <c r="L187"/>
  <c r="S188"/>
  <c r="O189"/>
  <c r="P189"/>
  <c r="R189" s="1"/>
  <c r="H189"/>
  <c r="S189" s="1"/>
  <c r="I189"/>
  <c r="K189" s="1"/>
  <c r="Q188"/>
  <c r="J188"/>
  <c r="D193"/>
  <c r="N193" s="1"/>
  <c r="C192"/>
  <c r="G192" s="1"/>
  <c r="F193" l="1"/>
  <c r="E193"/>
  <c r="M188"/>
  <c r="L188"/>
  <c r="Q189"/>
  <c r="O190"/>
  <c r="P190"/>
  <c r="R190" s="1"/>
  <c r="H190"/>
  <c r="S190" s="1"/>
  <c r="I190"/>
  <c r="K190" s="1"/>
  <c r="J189"/>
  <c r="D194"/>
  <c r="N194" s="1"/>
  <c r="C193"/>
  <c r="G193" s="1"/>
  <c r="F194" l="1"/>
  <c r="E194"/>
  <c r="M189"/>
  <c r="L189"/>
  <c r="Q190"/>
  <c r="O191"/>
  <c r="P191"/>
  <c r="R191" s="1"/>
  <c r="H191"/>
  <c r="I191"/>
  <c r="K191" s="1"/>
  <c r="J190"/>
  <c r="D195"/>
  <c r="N195" s="1"/>
  <c r="C194"/>
  <c r="G194" s="1"/>
  <c r="F195" l="1"/>
  <c r="E195"/>
  <c r="M190"/>
  <c r="L190"/>
  <c r="O192"/>
  <c r="P192"/>
  <c r="R192" s="1"/>
  <c r="Q191"/>
  <c r="H192"/>
  <c r="I192"/>
  <c r="K192" s="1"/>
  <c r="S191"/>
  <c r="J191"/>
  <c r="D196"/>
  <c r="N196" s="1"/>
  <c r="C195"/>
  <c r="G195" s="1"/>
  <c r="F196" l="1"/>
  <c r="E196"/>
  <c r="M191"/>
  <c r="L191"/>
  <c r="O193"/>
  <c r="P193"/>
  <c r="R193" s="1"/>
  <c r="Q192"/>
  <c r="H193"/>
  <c r="I193"/>
  <c r="K193" s="1"/>
  <c r="S192"/>
  <c r="J192"/>
  <c r="D197"/>
  <c r="N197" s="1"/>
  <c r="C196"/>
  <c r="G196" s="1"/>
  <c r="F197" l="1"/>
  <c r="E197"/>
  <c r="M192"/>
  <c r="L192"/>
  <c r="S193"/>
  <c r="O194"/>
  <c r="P194"/>
  <c r="H194"/>
  <c r="I194"/>
  <c r="K194" s="1"/>
  <c r="Q193"/>
  <c r="R194"/>
  <c r="J193"/>
  <c r="D198"/>
  <c r="N198" s="1"/>
  <c r="C197"/>
  <c r="G197" s="1"/>
  <c r="F198" l="1"/>
  <c r="E198"/>
  <c r="M193"/>
  <c r="L193"/>
  <c r="S194"/>
  <c r="O195"/>
  <c r="P195"/>
  <c r="H195"/>
  <c r="S195" s="1"/>
  <c r="I195"/>
  <c r="K195" s="1"/>
  <c r="Q194"/>
  <c r="R195"/>
  <c r="J194"/>
  <c r="D199"/>
  <c r="N199" s="1"/>
  <c r="C198"/>
  <c r="G198" s="1"/>
  <c r="F199" l="1"/>
  <c r="E199"/>
  <c r="M194"/>
  <c r="L194"/>
  <c r="O196"/>
  <c r="P196"/>
  <c r="H196"/>
  <c r="I196"/>
  <c r="K196" s="1"/>
  <c r="Q195"/>
  <c r="R196"/>
  <c r="J195"/>
  <c r="D200"/>
  <c r="N200" s="1"/>
  <c r="C199"/>
  <c r="G199" s="1"/>
  <c r="S196" l="1"/>
  <c r="F200"/>
  <c r="E200"/>
  <c r="M195"/>
  <c r="L195"/>
  <c r="O197"/>
  <c r="P197"/>
  <c r="R197" s="1"/>
  <c r="H197"/>
  <c r="S197" s="1"/>
  <c r="I197"/>
  <c r="K197" s="1"/>
  <c r="Q196"/>
  <c r="J196"/>
  <c r="D201"/>
  <c r="N201" s="1"/>
  <c r="C200"/>
  <c r="G200" s="1"/>
  <c r="F201" l="1"/>
  <c r="E201"/>
  <c r="M196"/>
  <c r="L196"/>
  <c r="O198"/>
  <c r="P198"/>
  <c r="R198" s="1"/>
  <c r="H198"/>
  <c r="I198"/>
  <c r="K198" s="1"/>
  <c r="Q197"/>
  <c r="J197"/>
  <c r="D202"/>
  <c r="N202" s="1"/>
  <c r="C201"/>
  <c r="G201" s="1"/>
  <c r="F202" l="1"/>
  <c r="E202"/>
  <c r="M197"/>
  <c r="L197"/>
  <c r="O199"/>
  <c r="P199"/>
  <c r="R199" s="1"/>
  <c r="Q198"/>
  <c r="H199"/>
  <c r="I199"/>
  <c r="K199" s="1"/>
  <c r="S198"/>
  <c r="J198"/>
  <c r="D203"/>
  <c r="N203" s="1"/>
  <c r="C202"/>
  <c r="G202" s="1"/>
  <c r="F203" l="1"/>
  <c r="E203"/>
  <c r="M198"/>
  <c r="L198"/>
  <c r="O200"/>
  <c r="P200"/>
  <c r="H200"/>
  <c r="I200"/>
  <c r="Q199"/>
  <c r="R200"/>
  <c r="S199"/>
  <c r="K200"/>
  <c r="J199"/>
  <c r="D204"/>
  <c r="N204" s="1"/>
  <c r="C203"/>
  <c r="G203" s="1"/>
  <c r="F204" l="1"/>
  <c r="E204"/>
  <c r="M199"/>
  <c r="L199"/>
  <c r="O201"/>
  <c r="P201"/>
  <c r="R201" s="1"/>
  <c r="H201"/>
  <c r="S201" s="1"/>
  <c r="I201"/>
  <c r="K201" s="1"/>
  <c r="Q200"/>
  <c r="S200"/>
  <c r="J200"/>
  <c r="D205"/>
  <c r="N205" s="1"/>
  <c r="C204"/>
  <c r="G204" s="1"/>
  <c r="F205" l="1"/>
  <c r="E205"/>
  <c r="M200"/>
  <c r="L200"/>
  <c r="O202"/>
  <c r="P202"/>
  <c r="R202" s="1"/>
  <c r="H202"/>
  <c r="I202"/>
  <c r="K202" s="1"/>
  <c r="Q201"/>
  <c r="J201"/>
  <c r="D206"/>
  <c r="N206" s="1"/>
  <c r="C205"/>
  <c r="G205" s="1"/>
  <c r="F206" l="1"/>
  <c r="E206"/>
  <c r="M201"/>
  <c r="L201"/>
  <c r="O203"/>
  <c r="P203"/>
  <c r="Q202"/>
  <c r="H203"/>
  <c r="I203"/>
  <c r="K203" s="1"/>
  <c r="R203"/>
  <c r="S202"/>
  <c r="J202"/>
  <c r="D207"/>
  <c r="N207" s="1"/>
  <c r="C206"/>
  <c r="G206" s="1"/>
  <c r="F207" l="1"/>
  <c r="E207"/>
  <c r="M202"/>
  <c r="L202"/>
  <c r="S203"/>
  <c r="O204"/>
  <c r="P204"/>
  <c r="R204" s="1"/>
  <c r="Q203"/>
  <c r="H204"/>
  <c r="I204"/>
  <c r="K204" s="1"/>
  <c r="J203"/>
  <c r="D208"/>
  <c r="N208" s="1"/>
  <c r="C207"/>
  <c r="G207" s="1"/>
  <c r="F208" l="1"/>
  <c r="E208"/>
  <c r="M203"/>
  <c r="L203"/>
  <c r="S204"/>
  <c r="O205"/>
  <c r="P205"/>
  <c r="H205"/>
  <c r="I205"/>
  <c r="K205" s="1"/>
  <c r="Q204"/>
  <c r="R205"/>
  <c r="J204"/>
  <c r="D209"/>
  <c r="N209" s="1"/>
  <c r="C208"/>
  <c r="G208" s="1"/>
  <c r="F209" l="1"/>
  <c r="E209"/>
  <c r="M204"/>
  <c r="L204"/>
  <c r="S205"/>
  <c r="O206"/>
  <c r="P206"/>
  <c r="Q205"/>
  <c r="H206"/>
  <c r="I206"/>
  <c r="K206" s="1"/>
  <c r="R206"/>
  <c r="J205"/>
  <c r="D210"/>
  <c r="N210" s="1"/>
  <c r="C209"/>
  <c r="G209" s="1"/>
  <c r="F210" l="1"/>
  <c r="E210"/>
  <c r="M205"/>
  <c r="L205"/>
  <c r="S206"/>
  <c r="O207"/>
  <c r="P207"/>
  <c r="H207"/>
  <c r="S207" s="1"/>
  <c r="I207"/>
  <c r="K207" s="1"/>
  <c r="Q206"/>
  <c r="R207"/>
  <c r="J206"/>
  <c r="D211"/>
  <c r="N211" s="1"/>
  <c r="C210"/>
  <c r="G210" s="1"/>
  <c r="F211" l="1"/>
  <c r="E211"/>
  <c r="M206"/>
  <c r="L206"/>
  <c r="O208"/>
  <c r="P208"/>
  <c r="R208" s="1"/>
  <c r="H208"/>
  <c r="I208"/>
  <c r="K208" s="1"/>
  <c r="Q207"/>
  <c r="J207"/>
  <c r="D212"/>
  <c r="N212" s="1"/>
  <c r="C211"/>
  <c r="G211" s="1"/>
  <c r="F212" l="1"/>
  <c r="E212"/>
  <c r="M207"/>
  <c r="L207"/>
  <c r="S208"/>
  <c r="O209"/>
  <c r="P209"/>
  <c r="R209" s="1"/>
  <c r="H209"/>
  <c r="S209" s="1"/>
  <c r="I209"/>
  <c r="K209" s="1"/>
  <c r="Q208"/>
  <c r="J208"/>
  <c r="D213"/>
  <c r="N213" s="1"/>
  <c r="C212"/>
  <c r="G212" s="1"/>
  <c r="F213" l="1"/>
  <c r="E213"/>
  <c r="M208"/>
  <c r="L208"/>
  <c r="O210"/>
  <c r="P210"/>
  <c r="R210" s="1"/>
  <c r="H210"/>
  <c r="S210" s="1"/>
  <c r="I210"/>
  <c r="K210" s="1"/>
  <c r="Q209"/>
  <c r="J209"/>
  <c r="D214"/>
  <c r="N214" s="1"/>
  <c r="C213"/>
  <c r="G213" s="1"/>
  <c r="F214" l="1"/>
  <c r="E214"/>
  <c r="M209"/>
  <c r="L209"/>
  <c r="O211"/>
  <c r="P211"/>
  <c r="H211"/>
  <c r="S211" s="1"/>
  <c r="I211"/>
  <c r="K211" s="1"/>
  <c r="Q210"/>
  <c r="R211"/>
  <c r="J210"/>
  <c r="D215"/>
  <c r="N215" s="1"/>
  <c r="C214"/>
  <c r="G214" s="1"/>
  <c r="F215" l="1"/>
  <c r="E215"/>
  <c r="M210"/>
  <c r="L210"/>
  <c r="O212"/>
  <c r="P212"/>
  <c r="R212" s="1"/>
  <c r="H212"/>
  <c r="S212" s="1"/>
  <c r="I212"/>
  <c r="K212" s="1"/>
  <c r="Q211"/>
  <c r="J211"/>
  <c r="D216"/>
  <c r="N216" s="1"/>
  <c r="C215"/>
  <c r="G215" s="1"/>
  <c r="F216" l="1"/>
  <c r="E216"/>
  <c r="M211"/>
  <c r="L211"/>
  <c r="O213"/>
  <c r="P213"/>
  <c r="R213" s="1"/>
  <c r="H213"/>
  <c r="I213"/>
  <c r="K213" s="1"/>
  <c r="Q212"/>
  <c r="J212"/>
  <c r="D217"/>
  <c r="N217" s="1"/>
  <c r="C216"/>
  <c r="G216" s="1"/>
  <c r="F217" l="1"/>
  <c r="E217"/>
  <c r="M212"/>
  <c r="L212"/>
  <c r="O214"/>
  <c r="P214"/>
  <c r="Q213"/>
  <c r="H214"/>
  <c r="I214"/>
  <c r="K214" s="1"/>
  <c r="R214"/>
  <c r="S213"/>
  <c r="J213"/>
  <c r="D218"/>
  <c r="N218" s="1"/>
  <c r="C217"/>
  <c r="G217" s="1"/>
  <c r="F218" l="1"/>
  <c r="E218"/>
  <c r="M213"/>
  <c r="L213"/>
  <c r="O215"/>
  <c r="P215"/>
  <c r="R215" s="1"/>
  <c r="S214"/>
  <c r="H215"/>
  <c r="I215"/>
  <c r="K215" s="1"/>
  <c r="Q214"/>
  <c r="J214"/>
  <c r="D219"/>
  <c r="N219" s="1"/>
  <c r="C218"/>
  <c r="G218" s="1"/>
  <c r="F219" l="1"/>
  <c r="E219"/>
  <c r="S215"/>
  <c r="M214"/>
  <c r="L214"/>
  <c r="O216"/>
  <c r="P216"/>
  <c r="H216"/>
  <c r="S216" s="1"/>
  <c r="I216"/>
  <c r="K216" s="1"/>
  <c r="Q215"/>
  <c r="R216"/>
  <c r="J215"/>
  <c r="D220"/>
  <c r="N220" s="1"/>
  <c r="C219"/>
  <c r="G219" s="1"/>
  <c r="F220" l="1"/>
  <c r="E220"/>
  <c r="M215"/>
  <c r="L215"/>
  <c r="O217"/>
  <c r="P217"/>
  <c r="R217" s="1"/>
  <c r="H217"/>
  <c r="I217"/>
  <c r="K217" s="1"/>
  <c r="Q216"/>
  <c r="J216"/>
  <c r="D221"/>
  <c r="N221" s="1"/>
  <c r="C220"/>
  <c r="G220" s="1"/>
  <c r="S217" l="1"/>
  <c r="F221"/>
  <c r="E221"/>
  <c r="M216"/>
  <c r="L216"/>
  <c r="O218"/>
  <c r="P218"/>
  <c r="R218" s="1"/>
  <c r="H218"/>
  <c r="I218"/>
  <c r="K218" s="1"/>
  <c r="Q217"/>
  <c r="J217"/>
  <c r="D222"/>
  <c r="N222" s="1"/>
  <c r="C221"/>
  <c r="G221" s="1"/>
  <c r="F222" l="1"/>
  <c r="E222"/>
  <c r="M217"/>
  <c r="L217"/>
  <c r="O219"/>
  <c r="P219"/>
  <c r="Q218"/>
  <c r="H219"/>
  <c r="I219"/>
  <c r="K219" s="1"/>
  <c r="R219"/>
  <c r="S218"/>
  <c r="J218"/>
  <c r="D223"/>
  <c r="N223" s="1"/>
  <c r="C222"/>
  <c r="G222" s="1"/>
  <c r="F223" l="1"/>
  <c r="E223"/>
  <c r="M218"/>
  <c r="L218"/>
  <c r="S219"/>
  <c r="O220"/>
  <c r="P220"/>
  <c r="R220" s="1"/>
  <c r="H220"/>
  <c r="I220"/>
  <c r="K220" s="1"/>
  <c r="Q219"/>
  <c r="J219"/>
  <c r="D224"/>
  <c r="N224" s="1"/>
  <c r="C223"/>
  <c r="G223" s="1"/>
  <c r="F224" l="1"/>
  <c r="E224"/>
  <c r="M219"/>
  <c r="L219"/>
  <c r="O221"/>
  <c r="P221"/>
  <c r="H221"/>
  <c r="S221" s="1"/>
  <c r="I221"/>
  <c r="K221" s="1"/>
  <c r="Q220"/>
  <c r="R221"/>
  <c r="S220"/>
  <c r="J220"/>
  <c r="D225"/>
  <c r="N225" s="1"/>
  <c r="C224"/>
  <c r="G224" s="1"/>
  <c r="F225" l="1"/>
  <c r="E225"/>
  <c r="M220"/>
  <c r="L220"/>
  <c r="O222"/>
  <c r="P222"/>
  <c r="R222" s="1"/>
  <c r="H222"/>
  <c r="I222"/>
  <c r="K222" s="1"/>
  <c r="Q221"/>
  <c r="J221"/>
  <c r="D226"/>
  <c r="N226" s="1"/>
  <c r="C225"/>
  <c r="G225" s="1"/>
  <c r="F226" l="1"/>
  <c r="E226"/>
  <c r="M221"/>
  <c r="L221"/>
  <c r="O223"/>
  <c r="P223"/>
  <c r="H223"/>
  <c r="I223"/>
  <c r="Q222"/>
  <c r="R223"/>
  <c r="S222"/>
  <c r="K223"/>
  <c r="J222"/>
  <c r="D227"/>
  <c r="N227" s="1"/>
  <c r="C226"/>
  <c r="G226" s="1"/>
  <c r="F227" l="1"/>
  <c r="E227"/>
  <c r="M222"/>
  <c r="L222"/>
  <c r="Q223"/>
  <c r="O224"/>
  <c r="P224"/>
  <c r="R224" s="1"/>
  <c r="H224"/>
  <c r="S224" s="1"/>
  <c r="I224"/>
  <c r="K224" s="1"/>
  <c r="S223"/>
  <c r="J223"/>
  <c r="D228"/>
  <c r="N228" s="1"/>
  <c r="C227"/>
  <c r="G227" s="1"/>
  <c r="F228" l="1"/>
  <c r="E228"/>
  <c r="M223"/>
  <c r="L223"/>
  <c r="O225"/>
  <c r="P225"/>
  <c r="R225" s="1"/>
  <c r="H225"/>
  <c r="S225" s="1"/>
  <c r="I225"/>
  <c r="K225" s="1"/>
  <c r="Q224"/>
  <c r="J224"/>
  <c r="D229"/>
  <c r="N229" s="1"/>
  <c r="C228"/>
  <c r="G228" s="1"/>
  <c r="F229" l="1"/>
  <c r="E229"/>
  <c r="M224"/>
  <c r="L224"/>
  <c r="Q225"/>
  <c r="O226"/>
  <c r="P226"/>
  <c r="R226" s="1"/>
  <c r="H226"/>
  <c r="I226"/>
  <c r="K226" s="1"/>
  <c r="J225"/>
  <c r="D230"/>
  <c r="N230" s="1"/>
  <c r="C229"/>
  <c r="G229" s="1"/>
  <c r="S226" l="1"/>
  <c r="F230"/>
  <c r="E230"/>
  <c r="M225"/>
  <c r="L225"/>
  <c r="Q226"/>
  <c r="O227"/>
  <c r="P227"/>
  <c r="R227" s="1"/>
  <c r="H227"/>
  <c r="S227" s="1"/>
  <c r="I227"/>
  <c r="K227" s="1"/>
  <c r="J226"/>
  <c r="D231"/>
  <c r="N231" s="1"/>
  <c r="C230"/>
  <c r="G230" s="1"/>
  <c r="F231" l="1"/>
  <c r="E231"/>
  <c r="M226"/>
  <c r="L226"/>
  <c r="O228"/>
  <c r="P228"/>
  <c r="H228"/>
  <c r="S228" s="1"/>
  <c r="I228"/>
  <c r="K228" s="1"/>
  <c r="Q227"/>
  <c r="R228"/>
  <c r="J227"/>
  <c r="D232"/>
  <c r="N232" s="1"/>
  <c r="C231"/>
  <c r="G231" s="1"/>
  <c r="F232" l="1"/>
  <c r="E232"/>
  <c r="M227"/>
  <c r="L227"/>
  <c r="O229"/>
  <c r="P229"/>
  <c r="R229" s="1"/>
  <c r="H229"/>
  <c r="I229"/>
  <c r="K229" s="1"/>
  <c r="Q228"/>
  <c r="J228"/>
  <c r="D233"/>
  <c r="N233" s="1"/>
  <c r="C232"/>
  <c r="G232" s="1"/>
  <c r="S229" l="1"/>
  <c r="F233"/>
  <c r="E233"/>
  <c r="M228"/>
  <c r="L228"/>
  <c r="O230"/>
  <c r="P230"/>
  <c r="H230"/>
  <c r="I230"/>
  <c r="K230" s="1"/>
  <c r="Q229"/>
  <c r="R230"/>
  <c r="J229"/>
  <c r="D234"/>
  <c r="N234" s="1"/>
  <c r="C233"/>
  <c r="G233" s="1"/>
  <c r="S230" l="1"/>
  <c r="F234"/>
  <c r="E234"/>
  <c r="M229"/>
  <c r="L229"/>
  <c r="O231"/>
  <c r="P231"/>
  <c r="R231" s="1"/>
  <c r="H231"/>
  <c r="S231" s="1"/>
  <c r="I231"/>
  <c r="K231" s="1"/>
  <c r="Q230"/>
  <c r="J230"/>
  <c r="D235"/>
  <c r="N235" s="1"/>
  <c r="C234"/>
  <c r="G234" s="1"/>
  <c r="F235" l="1"/>
  <c r="E235"/>
  <c r="M230"/>
  <c r="L230"/>
  <c r="O232"/>
  <c r="P232"/>
  <c r="H232"/>
  <c r="I232"/>
  <c r="K232" s="1"/>
  <c r="Q231"/>
  <c r="R232"/>
  <c r="J231"/>
  <c r="D236"/>
  <c r="N236" s="1"/>
  <c r="C235"/>
  <c r="G235" s="1"/>
  <c r="F236" l="1"/>
  <c r="E236"/>
  <c r="M231"/>
  <c r="L231"/>
  <c r="O233"/>
  <c r="P233"/>
  <c r="R233" s="1"/>
  <c r="Q232"/>
  <c r="H233"/>
  <c r="I233"/>
  <c r="K233" s="1"/>
  <c r="S232"/>
  <c r="J232"/>
  <c r="D237"/>
  <c r="N237" s="1"/>
  <c r="C236"/>
  <c r="G236" s="1"/>
  <c r="F237" l="1"/>
  <c r="E237"/>
  <c r="M232"/>
  <c r="L232"/>
  <c r="O234"/>
  <c r="P234"/>
  <c r="R234" s="1"/>
  <c r="H234"/>
  <c r="I234"/>
  <c r="K234" s="1"/>
  <c r="Q233"/>
  <c r="S233"/>
  <c r="J233"/>
  <c r="D238"/>
  <c r="N238" s="1"/>
  <c r="C237"/>
  <c r="G237" s="1"/>
  <c r="S234" l="1"/>
  <c r="F238"/>
  <c r="E238"/>
  <c r="M233"/>
  <c r="L233"/>
  <c r="O235"/>
  <c r="P235"/>
  <c r="Q234"/>
  <c r="H235"/>
  <c r="I235"/>
  <c r="K235" s="1"/>
  <c r="R235"/>
  <c r="J234"/>
  <c r="D239"/>
  <c r="N239" s="1"/>
  <c r="C238"/>
  <c r="G238" s="1"/>
  <c r="F239" l="1"/>
  <c r="E239"/>
  <c r="S235"/>
  <c r="M234"/>
  <c r="L234"/>
  <c r="O236"/>
  <c r="P236"/>
  <c r="R236" s="1"/>
  <c r="H236"/>
  <c r="S236" s="1"/>
  <c r="I236"/>
  <c r="K236" s="1"/>
  <c r="Q235"/>
  <c r="J235"/>
  <c r="D240"/>
  <c r="N240" s="1"/>
  <c r="C239"/>
  <c r="G239" s="1"/>
  <c r="F240" l="1"/>
  <c r="E240"/>
  <c r="M235"/>
  <c r="L235"/>
  <c r="O237"/>
  <c r="P237"/>
  <c r="R237" s="1"/>
  <c r="H237"/>
  <c r="I237"/>
  <c r="K237" s="1"/>
  <c r="Q236"/>
  <c r="J236"/>
  <c r="D241"/>
  <c r="N241" s="1"/>
  <c r="C240"/>
  <c r="G240" s="1"/>
  <c r="S237" l="1"/>
  <c r="Q237"/>
  <c r="F241"/>
  <c r="E241"/>
  <c r="M236"/>
  <c r="L236"/>
  <c r="O238"/>
  <c r="P238"/>
  <c r="R238" s="1"/>
  <c r="H238"/>
  <c r="I238"/>
  <c r="K238" s="1"/>
  <c r="J237"/>
  <c r="D242"/>
  <c r="N242" s="1"/>
  <c r="C241"/>
  <c r="G241" s="1"/>
  <c r="F242" l="1"/>
  <c r="E242"/>
  <c r="M237"/>
  <c r="L237"/>
  <c r="Q238"/>
  <c r="O239"/>
  <c r="P239"/>
  <c r="R239" s="1"/>
  <c r="H239"/>
  <c r="S239" s="1"/>
  <c r="I239"/>
  <c r="K239" s="1"/>
  <c r="S238"/>
  <c r="J238"/>
  <c r="D243"/>
  <c r="N243" s="1"/>
  <c r="C242"/>
  <c r="G242" s="1"/>
  <c r="F243" l="1"/>
  <c r="E243"/>
  <c r="M238"/>
  <c r="L238"/>
  <c r="O240"/>
  <c r="P240"/>
  <c r="R240" s="1"/>
  <c r="H240"/>
  <c r="I240"/>
  <c r="K240" s="1"/>
  <c r="Q239"/>
  <c r="J239"/>
  <c r="D244"/>
  <c r="N244" s="1"/>
  <c r="C243"/>
  <c r="G243" s="1"/>
  <c r="S240" l="1"/>
  <c r="F244"/>
  <c r="E244"/>
  <c r="M239"/>
  <c r="L239"/>
  <c r="O241"/>
  <c r="P241"/>
  <c r="R241" s="1"/>
  <c r="H241"/>
  <c r="S241" s="1"/>
  <c r="I241"/>
  <c r="K241" s="1"/>
  <c r="Q240"/>
  <c r="J240"/>
  <c r="D245"/>
  <c r="N245" s="1"/>
  <c r="C244"/>
  <c r="G244" s="1"/>
  <c r="F245" l="1"/>
  <c r="E245"/>
  <c r="M240"/>
  <c r="L240"/>
  <c r="O242"/>
  <c r="P242"/>
  <c r="H242"/>
  <c r="S242" s="1"/>
  <c r="I242"/>
  <c r="K242" s="1"/>
  <c r="Q241"/>
  <c r="R242"/>
  <c r="J241"/>
  <c r="D246"/>
  <c r="N246" s="1"/>
  <c r="C245"/>
  <c r="G245" s="1"/>
  <c r="F246" l="1"/>
  <c r="E246"/>
  <c r="M241"/>
  <c r="L241"/>
  <c r="O243"/>
  <c r="P243"/>
  <c r="R243" s="1"/>
  <c r="H243"/>
  <c r="S243" s="1"/>
  <c r="I243"/>
  <c r="K243" s="1"/>
  <c r="Q242"/>
  <c r="J242"/>
  <c r="D247"/>
  <c r="N247" s="1"/>
  <c r="C246"/>
  <c r="G246" s="1"/>
  <c r="F247" l="1"/>
  <c r="E247"/>
  <c r="M242"/>
  <c r="L242"/>
  <c r="O244"/>
  <c r="P244"/>
  <c r="R244" s="1"/>
  <c r="H244"/>
  <c r="I244"/>
  <c r="K244" s="1"/>
  <c r="Q243"/>
  <c r="J243"/>
  <c r="D248"/>
  <c r="N248" s="1"/>
  <c r="C247"/>
  <c r="G247" s="1"/>
  <c r="S244" l="1"/>
  <c r="F248"/>
  <c r="E248"/>
  <c r="M243"/>
  <c r="L243"/>
  <c r="O245"/>
  <c r="P245"/>
  <c r="Q244"/>
  <c r="H245"/>
  <c r="I245"/>
  <c r="K245" s="1"/>
  <c r="R245"/>
  <c r="J244"/>
  <c r="D249"/>
  <c r="N249" s="1"/>
  <c r="C248"/>
  <c r="G248" s="1"/>
  <c r="F249" l="1"/>
  <c r="E249"/>
  <c r="M244"/>
  <c r="L244"/>
  <c r="S245"/>
  <c r="O246"/>
  <c r="P246"/>
  <c r="R246" s="1"/>
  <c r="H246"/>
  <c r="S246" s="1"/>
  <c r="I246"/>
  <c r="K246" s="1"/>
  <c r="Q245"/>
  <c r="J245"/>
  <c r="D250"/>
  <c r="N250" s="1"/>
  <c r="C249"/>
  <c r="G249" s="1"/>
  <c r="F250" l="1"/>
  <c r="E250"/>
  <c r="M245"/>
  <c r="L245"/>
  <c r="O247"/>
  <c r="P247"/>
  <c r="Q246"/>
  <c r="H247"/>
  <c r="I247"/>
  <c r="K247" s="1"/>
  <c r="R247"/>
  <c r="J246"/>
  <c r="D251"/>
  <c r="N251" s="1"/>
  <c r="C250"/>
  <c r="G250" s="1"/>
  <c r="F251" l="1"/>
  <c r="E251"/>
  <c r="S247"/>
  <c r="M246"/>
  <c r="L246"/>
  <c r="Q247"/>
  <c r="O248"/>
  <c r="P248"/>
  <c r="R248" s="1"/>
  <c r="H248"/>
  <c r="I248"/>
  <c r="K248" s="1"/>
  <c r="J247"/>
  <c r="D252"/>
  <c r="N252" s="1"/>
  <c r="C251"/>
  <c r="G251" s="1"/>
  <c r="S248" l="1"/>
  <c r="F252"/>
  <c r="E252"/>
  <c r="M247"/>
  <c r="L247"/>
  <c r="O249"/>
  <c r="P249"/>
  <c r="R249" s="1"/>
  <c r="H249"/>
  <c r="S249" s="1"/>
  <c r="I249"/>
  <c r="K249" s="1"/>
  <c r="Q248"/>
  <c r="J248"/>
  <c r="D253"/>
  <c r="N253" s="1"/>
  <c r="C252"/>
  <c r="G252" s="1"/>
  <c r="F253" l="1"/>
  <c r="E253"/>
  <c r="M248"/>
  <c r="L248"/>
  <c r="O250"/>
  <c r="P250"/>
  <c r="H250"/>
  <c r="I250"/>
  <c r="K250" s="1"/>
  <c r="Q249"/>
  <c r="R250"/>
  <c r="J249"/>
  <c r="D254"/>
  <c r="N254" s="1"/>
  <c r="C253"/>
  <c r="G253" s="1"/>
  <c r="S250" l="1"/>
  <c r="F254"/>
  <c r="E254"/>
  <c r="M249"/>
  <c r="L249"/>
  <c r="O251"/>
  <c r="P251"/>
  <c r="R251" s="1"/>
  <c r="H251"/>
  <c r="S251" s="1"/>
  <c r="I251"/>
  <c r="K251" s="1"/>
  <c r="Q250"/>
  <c r="J250"/>
  <c r="D255"/>
  <c r="N255" s="1"/>
  <c r="C254"/>
  <c r="G254" s="1"/>
  <c r="F255" l="1"/>
  <c r="E255"/>
  <c r="M250"/>
  <c r="L250"/>
  <c r="O252"/>
  <c r="P252"/>
  <c r="R252" s="1"/>
  <c r="H252"/>
  <c r="I252"/>
  <c r="K252" s="1"/>
  <c r="Q251"/>
  <c r="J251"/>
  <c r="D256"/>
  <c r="N256" s="1"/>
  <c r="C255"/>
  <c r="G255" s="1"/>
  <c r="S252" l="1"/>
  <c r="F256"/>
  <c r="E256"/>
  <c r="M251"/>
  <c r="L251"/>
  <c r="O253"/>
  <c r="P253"/>
  <c r="R253" s="1"/>
  <c r="H253"/>
  <c r="S253" s="1"/>
  <c r="I253"/>
  <c r="K253" s="1"/>
  <c r="Q252"/>
  <c r="J252"/>
  <c r="D257"/>
  <c r="N257" s="1"/>
  <c r="C256"/>
  <c r="G256" s="1"/>
  <c r="F257" l="1"/>
  <c r="E257"/>
  <c r="M252"/>
  <c r="L252"/>
  <c r="O254"/>
  <c r="P254"/>
  <c r="R254" s="1"/>
  <c r="H254"/>
  <c r="S254" s="1"/>
  <c r="I254"/>
  <c r="K254" s="1"/>
  <c r="Q253"/>
  <c r="J253"/>
  <c r="D258"/>
  <c r="N258" s="1"/>
  <c r="C257"/>
  <c r="G257" s="1"/>
  <c r="F258" l="1"/>
  <c r="E258"/>
  <c r="M253"/>
  <c r="L253"/>
  <c r="O255"/>
  <c r="P255"/>
  <c r="R255" s="1"/>
  <c r="H255"/>
  <c r="I255"/>
  <c r="K255" s="1"/>
  <c r="Q254"/>
  <c r="J254"/>
  <c r="D259"/>
  <c r="N259" s="1"/>
  <c r="C258"/>
  <c r="G258" s="1"/>
  <c r="S255" l="1"/>
  <c r="F259"/>
  <c r="E259"/>
  <c r="M254"/>
  <c r="L254"/>
  <c r="O256"/>
  <c r="P256"/>
  <c r="R256" s="1"/>
  <c r="H256"/>
  <c r="S256" s="1"/>
  <c r="I256"/>
  <c r="K256" s="1"/>
  <c r="Q255"/>
  <c r="J255"/>
  <c r="D260"/>
  <c r="N260" s="1"/>
  <c r="C259"/>
  <c r="G259" s="1"/>
  <c r="F260" l="1"/>
  <c r="E260"/>
  <c r="M255"/>
  <c r="L255"/>
  <c r="O257"/>
  <c r="P257"/>
  <c r="R257" s="1"/>
  <c r="H257"/>
  <c r="I257"/>
  <c r="K257" s="1"/>
  <c r="Q256"/>
  <c r="J256"/>
  <c r="D261"/>
  <c r="N261" s="1"/>
  <c r="C260"/>
  <c r="G260" s="1"/>
  <c r="S257" l="1"/>
  <c r="F261"/>
  <c r="E261"/>
  <c r="M256"/>
  <c r="L256"/>
  <c r="O258"/>
  <c r="P258"/>
  <c r="R258" s="1"/>
  <c r="H258"/>
  <c r="I258"/>
  <c r="K258" s="1"/>
  <c r="Q257"/>
  <c r="J257"/>
  <c r="D262"/>
  <c r="N262" s="1"/>
  <c r="C261"/>
  <c r="G261" s="1"/>
  <c r="F262" l="1"/>
  <c r="E262"/>
  <c r="M257"/>
  <c r="L257"/>
  <c r="S258"/>
  <c r="O259"/>
  <c r="P259"/>
  <c r="R259" s="1"/>
  <c r="H259"/>
  <c r="I259"/>
  <c r="K259" s="1"/>
  <c r="Q258"/>
  <c r="J258"/>
  <c r="D263"/>
  <c r="N263" s="1"/>
  <c r="C262"/>
  <c r="G262" s="1"/>
  <c r="S259" l="1"/>
  <c r="F263"/>
  <c r="E263"/>
  <c r="M258"/>
  <c r="L258"/>
  <c r="Q259"/>
  <c r="O260"/>
  <c r="P260"/>
  <c r="R260" s="1"/>
  <c r="H260"/>
  <c r="S260" s="1"/>
  <c r="I260"/>
  <c r="K260" s="1"/>
  <c r="J259"/>
  <c r="D264"/>
  <c r="N264" s="1"/>
  <c r="C263"/>
  <c r="G263" s="1"/>
  <c r="F264" l="1"/>
  <c r="E264"/>
  <c r="M259"/>
  <c r="L259"/>
  <c r="O261"/>
  <c r="P261"/>
  <c r="H261"/>
  <c r="S261" s="1"/>
  <c r="I261"/>
  <c r="K261" s="1"/>
  <c r="Q260"/>
  <c r="R261"/>
  <c r="J260"/>
  <c r="D265"/>
  <c r="N265" s="1"/>
  <c r="C264"/>
  <c r="G264" s="1"/>
  <c r="F265" l="1"/>
  <c r="E265"/>
  <c r="M260"/>
  <c r="L260"/>
  <c r="O262"/>
  <c r="P262"/>
  <c r="H262"/>
  <c r="S262" s="1"/>
  <c r="I262"/>
  <c r="K262" s="1"/>
  <c r="Q261"/>
  <c r="R262"/>
  <c r="J261"/>
  <c r="D266"/>
  <c r="N266" s="1"/>
  <c r="C265"/>
  <c r="G265" s="1"/>
  <c r="F266" l="1"/>
  <c r="E266"/>
  <c r="M261"/>
  <c r="L261"/>
  <c r="O263"/>
  <c r="P263"/>
  <c r="R263" s="1"/>
  <c r="H263"/>
  <c r="I263"/>
  <c r="K263" s="1"/>
  <c r="Q262"/>
  <c r="J262"/>
  <c r="D267"/>
  <c r="N267" s="1"/>
  <c r="C266"/>
  <c r="G266" s="1"/>
  <c r="S263" l="1"/>
  <c r="F267"/>
  <c r="E267"/>
  <c r="M262"/>
  <c r="L262"/>
  <c r="O264"/>
  <c r="P264"/>
  <c r="R264" s="1"/>
  <c r="H264"/>
  <c r="S264" s="1"/>
  <c r="I264"/>
  <c r="K264" s="1"/>
  <c r="Q263"/>
  <c r="J263"/>
  <c r="D268"/>
  <c r="N268" s="1"/>
  <c r="C267"/>
  <c r="G267" s="1"/>
  <c r="F268" l="1"/>
  <c r="E268"/>
  <c r="M263"/>
  <c r="L263"/>
  <c r="O265"/>
  <c r="P265"/>
  <c r="Q264"/>
  <c r="H265"/>
  <c r="I265"/>
  <c r="K265" s="1"/>
  <c r="R265"/>
  <c r="J264"/>
  <c r="D269"/>
  <c r="N269" s="1"/>
  <c r="C268"/>
  <c r="G268" s="1"/>
  <c r="F269" l="1"/>
  <c r="E269"/>
  <c r="M264"/>
  <c r="L264"/>
  <c r="S265"/>
  <c r="O266"/>
  <c r="P266"/>
  <c r="R266" s="1"/>
  <c r="H266"/>
  <c r="I266"/>
  <c r="K266" s="1"/>
  <c r="Q265"/>
  <c r="J265"/>
  <c r="D270"/>
  <c r="N270" s="1"/>
  <c r="C269"/>
  <c r="G269" s="1"/>
  <c r="S266" l="1"/>
  <c r="F270"/>
  <c r="E270"/>
  <c r="M265"/>
  <c r="L265"/>
  <c r="O267"/>
  <c r="P267"/>
  <c r="H267"/>
  <c r="S267" s="1"/>
  <c r="I267"/>
  <c r="K267" s="1"/>
  <c r="Q266"/>
  <c r="R267"/>
  <c r="J266"/>
  <c r="D271"/>
  <c r="N271" s="1"/>
  <c r="C270"/>
  <c r="G270" s="1"/>
  <c r="F271" l="1"/>
  <c r="E271"/>
  <c r="M266"/>
  <c r="L266"/>
  <c r="O268"/>
  <c r="P268"/>
  <c r="R268" s="1"/>
  <c r="H268"/>
  <c r="S268" s="1"/>
  <c r="I268"/>
  <c r="K268" s="1"/>
  <c r="Q267"/>
  <c r="J267"/>
  <c r="D272"/>
  <c r="N272" s="1"/>
  <c r="C271"/>
  <c r="G271" s="1"/>
  <c r="F272" l="1"/>
  <c r="E272"/>
  <c r="M267"/>
  <c r="L267"/>
  <c r="O269"/>
  <c r="P269"/>
  <c r="H269"/>
  <c r="S269" s="1"/>
  <c r="I269"/>
  <c r="K269" s="1"/>
  <c r="Q268"/>
  <c r="R269"/>
  <c r="J268"/>
  <c r="D273"/>
  <c r="N273" s="1"/>
  <c r="C272"/>
  <c r="G272" s="1"/>
  <c r="F273" l="1"/>
  <c r="E273"/>
  <c r="M268"/>
  <c r="L268"/>
  <c r="O270"/>
  <c r="P270"/>
  <c r="H270"/>
  <c r="I270"/>
  <c r="K270" s="1"/>
  <c r="Q269"/>
  <c r="R270"/>
  <c r="J269"/>
  <c r="D274"/>
  <c r="N274" s="1"/>
  <c r="C273"/>
  <c r="G273" s="1"/>
  <c r="S270" l="1"/>
  <c r="F274"/>
  <c r="E274"/>
  <c r="M269"/>
  <c r="L269"/>
  <c r="O271"/>
  <c r="P271"/>
  <c r="R271" s="1"/>
  <c r="H271"/>
  <c r="S271" s="1"/>
  <c r="I271"/>
  <c r="K271" s="1"/>
  <c r="Q270"/>
  <c r="J270"/>
  <c r="D275"/>
  <c r="N275" s="1"/>
  <c r="C274"/>
  <c r="G274" s="1"/>
  <c r="F275" l="1"/>
  <c r="E275"/>
  <c r="M270"/>
  <c r="L270"/>
  <c r="O272"/>
  <c r="P272"/>
  <c r="R272" s="1"/>
  <c r="H272"/>
  <c r="I272"/>
  <c r="K272" s="1"/>
  <c r="Q271"/>
  <c r="J271"/>
  <c r="D276"/>
  <c r="N276" s="1"/>
  <c r="C275"/>
  <c r="G275" s="1"/>
  <c r="F276" l="1"/>
  <c r="E276"/>
  <c r="S272"/>
  <c r="M271"/>
  <c r="L271"/>
  <c r="O273"/>
  <c r="P273"/>
  <c r="R273" s="1"/>
  <c r="H273"/>
  <c r="I273"/>
  <c r="K273" s="1"/>
  <c r="Q272"/>
  <c r="J272"/>
  <c r="D277"/>
  <c r="N277" s="1"/>
  <c r="C276"/>
  <c r="G276" s="1"/>
  <c r="S273" l="1"/>
  <c r="F277"/>
  <c r="E277"/>
  <c r="M272"/>
  <c r="L272"/>
  <c r="O274"/>
  <c r="P274"/>
  <c r="R274" s="1"/>
  <c r="H274"/>
  <c r="S274" s="1"/>
  <c r="I274"/>
  <c r="K274" s="1"/>
  <c r="Q273"/>
  <c r="J273"/>
  <c r="D278"/>
  <c r="N278" s="1"/>
  <c r="C277"/>
  <c r="G277" s="1"/>
  <c r="F278" l="1"/>
  <c r="E278"/>
  <c r="M273"/>
  <c r="L273"/>
  <c r="O275"/>
  <c r="P275"/>
  <c r="R275" s="1"/>
  <c r="H275"/>
  <c r="I275"/>
  <c r="K275" s="1"/>
  <c r="Q274"/>
  <c r="J274"/>
  <c r="D279"/>
  <c r="N279" s="1"/>
  <c r="C278"/>
  <c r="G278" s="1"/>
  <c r="F279" l="1"/>
  <c r="E279"/>
  <c r="M274"/>
  <c r="L274"/>
  <c r="Q275"/>
  <c r="O276"/>
  <c r="P276"/>
  <c r="R276" s="1"/>
  <c r="S275"/>
  <c r="H276"/>
  <c r="I276"/>
  <c r="K276" s="1"/>
  <c r="J275"/>
  <c r="D280"/>
  <c r="N280" s="1"/>
  <c r="C279"/>
  <c r="G279" s="1"/>
  <c r="F280" l="1"/>
  <c r="E280"/>
  <c r="M275"/>
  <c r="L275"/>
  <c r="S276"/>
  <c r="O277"/>
  <c r="P277"/>
  <c r="H277"/>
  <c r="I277"/>
  <c r="K277" s="1"/>
  <c r="Q276"/>
  <c r="R277"/>
  <c r="S277"/>
  <c r="J276"/>
  <c r="D281"/>
  <c r="N281" s="1"/>
  <c r="C280"/>
  <c r="G280" s="1"/>
  <c r="F281" l="1"/>
  <c r="E281"/>
  <c r="M276"/>
  <c r="L276"/>
  <c r="O278"/>
  <c r="P278"/>
  <c r="Q277"/>
  <c r="H278"/>
  <c r="I278"/>
  <c r="R278"/>
  <c r="K278"/>
  <c r="J277"/>
  <c r="D282"/>
  <c r="N282" s="1"/>
  <c r="C281"/>
  <c r="G281" s="1"/>
  <c r="F282" l="1"/>
  <c r="E282"/>
  <c r="S278"/>
  <c r="M277"/>
  <c r="L277"/>
  <c r="O279"/>
  <c r="P279"/>
  <c r="R279" s="1"/>
  <c r="H279"/>
  <c r="I279"/>
  <c r="K279" s="1"/>
  <c r="Q278"/>
  <c r="J278"/>
  <c r="D283"/>
  <c r="N283" s="1"/>
  <c r="C282"/>
  <c r="G282" s="1"/>
  <c r="F283" l="1"/>
  <c r="E283"/>
  <c r="M278"/>
  <c r="L278"/>
  <c r="S279"/>
  <c r="O280"/>
  <c r="P280"/>
  <c r="R280" s="1"/>
  <c r="H280"/>
  <c r="I280"/>
  <c r="K280" s="1"/>
  <c r="Q279"/>
  <c r="J279"/>
  <c r="D284"/>
  <c r="N284" s="1"/>
  <c r="C283"/>
  <c r="G283" s="1"/>
  <c r="F284" l="1"/>
  <c r="E284"/>
  <c r="M279"/>
  <c r="L279"/>
  <c r="S280"/>
  <c r="Q280"/>
  <c r="O281"/>
  <c r="P281"/>
  <c r="R281" s="1"/>
  <c r="H281"/>
  <c r="S281" s="1"/>
  <c r="I281"/>
  <c r="K281" s="1"/>
  <c r="J280"/>
  <c r="D285"/>
  <c r="N285" s="1"/>
  <c r="C284"/>
  <c r="G284" s="1"/>
  <c r="F285" l="1"/>
  <c r="E285"/>
  <c r="M280"/>
  <c r="L280"/>
  <c r="O282"/>
  <c r="P282"/>
  <c r="R282" s="1"/>
  <c r="H282"/>
  <c r="I282"/>
  <c r="K282" s="1"/>
  <c r="Q281"/>
  <c r="J281"/>
  <c r="D286"/>
  <c r="N286" s="1"/>
  <c r="C285"/>
  <c r="G285" s="1"/>
  <c r="S282" l="1"/>
  <c r="F286"/>
  <c r="E286"/>
  <c r="M281"/>
  <c r="L281"/>
  <c r="O283"/>
  <c r="P283"/>
  <c r="R283" s="1"/>
  <c r="H283"/>
  <c r="S283" s="1"/>
  <c r="I283"/>
  <c r="K283" s="1"/>
  <c r="Q282"/>
  <c r="J282"/>
  <c r="D287"/>
  <c r="N287" s="1"/>
  <c r="C286"/>
  <c r="G286" s="1"/>
  <c r="F287" l="1"/>
  <c r="E287"/>
  <c r="M282"/>
  <c r="L282"/>
  <c r="O284"/>
  <c r="P284"/>
  <c r="H284"/>
  <c r="I284"/>
  <c r="K284" s="1"/>
  <c r="Q283"/>
  <c r="R284"/>
  <c r="J283"/>
  <c r="D288"/>
  <c r="N288" s="1"/>
  <c r="C287"/>
  <c r="G287" s="1"/>
  <c r="S284" l="1"/>
  <c r="F288"/>
  <c r="E288"/>
  <c r="M283"/>
  <c r="L283"/>
  <c r="O285"/>
  <c r="P285"/>
  <c r="R285" s="1"/>
  <c r="H285"/>
  <c r="I285"/>
  <c r="K285" s="1"/>
  <c r="Q284"/>
  <c r="J284"/>
  <c r="D289"/>
  <c r="N289" s="1"/>
  <c r="C288"/>
  <c r="G288" s="1"/>
  <c r="F289" l="1"/>
  <c r="E289"/>
  <c r="M284"/>
  <c r="L284"/>
  <c r="O286"/>
  <c r="P286"/>
  <c r="R286" s="1"/>
  <c r="H286"/>
  <c r="I286"/>
  <c r="K286" s="1"/>
  <c r="Q285"/>
  <c r="S285"/>
  <c r="J285"/>
  <c r="D290"/>
  <c r="N290" s="1"/>
  <c r="C289"/>
  <c r="G289" s="1"/>
  <c r="Q286" l="1"/>
  <c r="F290"/>
  <c r="E290"/>
  <c r="M285"/>
  <c r="L285"/>
  <c r="O287"/>
  <c r="P287"/>
  <c r="R287" s="1"/>
  <c r="H287"/>
  <c r="S287" s="1"/>
  <c r="I287"/>
  <c r="K287" s="1"/>
  <c r="S286"/>
  <c r="J286"/>
  <c r="D291"/>
  <c r="N291" s="1"/>
  <c r="C290"/>
  <c r="G290" s="1"/>
  <c r="F291" l="1"/>
  <c r="E291"/>
  <c r="M286"/>
  <c r="L286"/>
  <c r="O288"/>
  <c r="P288"/>
  <c r="Q287"/>
  <c r="H288"/>
  <c r="I288"/>
  <c r="K288" s="1"/>
  <c r="R288"/>
  <c r="J287"/>
  <c r="D292"/>
  <c r="N292" s="1"/>
  <c r="C291"/>
  <c r="G291" s="1"/>
  <c r="F292" l="1"/>
  <c r="E292"/>
  <c r="M287"/>
  <c r="L287"/>
  <c r="S288"/>
  <c r="O289"/>
  <c r="P289"/>
  <c r="R289" s="1"/>
  <c r="Q288"/>
  <c r="H289"/>
  <c r="I289"/>
  <c r="K289" s="1"/>
  <c r="J288"/>
  <c r="D293"/>
  <c r="N293" s="1"/>
  <c r="C292"/>
  <c r="G292" s="1"/>
  <c r="F293" l="1"/>
  <c r="E293"/>
  <c r="M288"/>
  <c r="L288"/>
  <c r="O290"/>
  <c r="P290"/>
  <c r="R290" s="1"/>
  <c r="Q289"/>
  <c r="H290"/>
  <c r="I290"/>
  <c r="K290" s="1"/>
  <c r="S289"/>
  <c r="J289"/>
  <c r="D294"/>
  <c r="N294" s="1"/>
  <c r="C293"/>
  <c r="G293" s="1"/>
  <c r="F294" l="1"/>
  <c r="E294"/>
  <c r="M289"/>
  <c r="L289"/>
  <c r="Q290"/>
  <c r="O291"/>
  <c r="P291"/>
  <c r="R291" s="1"/>
  <c r="H291"/>
  <c r="S291" s="1"/>
  <c r="I291"/>
  <c r="K291" s="1"/>
  <c r="S290"/>
  <c r="J290"/>
  <c r="D295"/>
  <c r="N295" s="1"/>
  <c r="C294"/>
  <c r="G294" s="1"/>
  <c r="F295" l="1"/>
  <c r="E295"/>
  <c r="M290"/>
  <c r="L290"/>
  <c r="O292"/>
  <c r="P292"/>
  <c r="R292" s="1"/>
  <c r="H292"/>
  <c r="S292" s="1"/>
  <c r="I292"/>
  <c r="K292" s="1"/>
  <c r="Q291"/>
  <c r="J291"/>
  <c r="D296"/>
  <c r="N296" s="1"/>
  <c r="C295"/>
  <c r="G295" s="1"/>
  <c r="Q292" l="1"/>
  <c r="F296"/>
  <c r="E296"/>
  <c r="M291"/>
  <c r="L291"/>
  <c r="O293"/>
  <c r="P293"/>
  <c r="R293" s="1"/>
  <c r="H293"/>
  <c r="I293"/>
  <c r="K293" s="1"/>
  <c r="J292"/>
  <c r="D297"/>
  <c r="N297" s="1"/>
  <c r="C296"/>
  <c r="G296" s="1"/>
  <c r="F297" l="1"/>
  <c r="E297"/>
  <c r="M292"/>
  <c r="L292"/>
  <c r="S293"/>
  <c r="O294"/>
  <c r="P294"/>
  <c r="R294" s="1"/>
  <c r="H294"/>
  <c r="I294"/>
  <c r="K294" s="1"/>
  <c r="Q293"/>
  <c r="J293"/>
  <c r="D298"/>
  <c r="N298" s="1"/>
  <c r="C297"/>
  <c r="G297" s="1"/>
  <c r="F298" l="1"/>
  <c r="E298"/>
  <c r="M293"/>
  <c r="L293"/>
  <c r="S294"/>
  <c r="O295"/>
  <c r="P295"/>
  <c r="R295" s="1"/>
  <c r="H295"/>
  <c r="S295" s="1"/>
  <c r="I295"/>
  <c r="K295" s="1"/>
  <c r="Q294"/>
  <c r="J294"/>
  <c r="D299"/>
  <c r="N299" s="1"/>
  <c r="C298"/>
  <c r="G298" s="1"/>
  <c r="F299" l="1"/>
  <c r="E299"/>
  <c r="M294"/>
  <c r="L294"/>
  <c r="O296"/>
  <c r="P296"/>
  <c r="R296" s="1"/>
  <c r="H296"/>
  <c r="I296"/>
  <c r="K296" s="1"/>
  <c r="Q295"/>
  <c r="D300"/>
  <c r="N300" s="1"/>
  <c r="C299"/>
  <c r="G299" s="1"/>
  <c r="J295"/>
  <c r="S296" l="1"/>
  <c r="F300"/>
  <c r="E300"/>
  <c r="M295"/>
  <c r="L295"/>
  <c r="O297"/>
  <c r="P297"/>
  <c r="R297" s="1"/>
  <c r="H297"/>
  <c r="I297"/>
  <c r="K297" s="1"/>
  <c r="Q296"/>
  <c r="J296"/>
  <c r="D301"/>
  <c r="N301" s="1"/>
  <c r="C300"/>
  <c r="G300" s="1"/>
  <c r="F301" l="1"/>
  <c r="E301"/>
  <c r="M296"/>
  <c r="L296"/>
  <c r="O298"/>
  <c r="P298"/>
  <c r="R298" s="1"/>
  <c r="H298"/>
  <c r="S298" s="1"/>
  <c r="I298"/>
  <c r="K298" s="1"/>
  <c r="Q297"/>
  <c r="S297"/>
  <c r="J297"/>
  <c r="D302"/>
  <c r="N302" s="1"/>
  <c r="C301"/>
  <c r="G301" s="1"/>
  <c r="F302" l="1"/>
  <c r="E302"/>
  <c r="M297"/>
  <c r="L297"/>
  <c r="O299"/>
  <c r="P299"/>
  <c r="R299" s="1"/>
  <c r="H299"/>
  <c r="I299"/>
  <c r="K299" s="1"/>
  <c r="Q298"/>
  <c r="J298"/>
  <c r="D303"/>
  <c r="N303" s="1"/>
  <c r="C302"/>
  <c r="G302" s="1"/>
  <c r="F303" l="1"/>
  <c r="E303"/>
  <c r="M298"/>
  <c r="L298"/>
  <c r="O300"/>
  <c r="P300"/>
  <c r="H300"/>
  <c r="S300" s="1"/>
  <c r="I300"/>
  <c r="Q299"/>
  <c r="R300"/>
  <c r="S299"/>
  <c r="K300"/>
  <c r="J299"/>
  <c r="D304"/>
  <c r="N304" s="1"/>
  <c r="C303"/>
  <c r="G303" s="1"/>
  <c r="F304" l="1"/>
  <c r="E304"/>
  <c r="M299"/>
  <c r="L299"/>
  <c r="O301"/>
  <c r="P301"/>
  <c r="R301" s="1"/>
  <c r="H301"/>
  <c r="I301"/>
  <c r="K301" s="1"/>
  <c r="Q300"/>
  <c r="J300"/>
  <c r="D305"/>
  <c r="N305" s="1"/>
  <c r="C304"/>
  <c r="G304" s="1"/>
  <c r="S301" l="1"/>
  <c r="F305"/>
  <c r="E305"/>
  <c r="M300"/>
  <c r="L300"/>
  <c r="Q301"/>
  <c r="O302"/>
  <c r="P302"/>
  <c r="R302" s="1"/>
  <c r="H302"/>
  <c r="I302"/>
  <c r="K302" s="1"/>
  <c r="J301"/>
  <c r="D306"/>
  <c r="N306" s="1"/>
  <c r="C305"/>
  <c r="G305" s="1"/>
  <c r="F306" l="1"/>
  <c r="E306"/>
  <c r="M301"/>
  <c r="L301"/>
  <c r="S302"/>
  <c r="O303"/>
  <c r="P303"/>
  <c r="R303" s="1"/>
  <c r="H303"/>
  <c r="I303"/>
  <c r="K303" s="1"/>
  <c r="Q302"/>
  <c r="J302"/>
  <c r="D307"/>
  <c r="N307" s="1"/>
  <c r="C306"/>
  <c r="G306" s="1"/>
  <c r="S303" l="1"/>
  <c r="F307"/>
  <c r="E307"/>
  <c r="M302"/>
  <c r="L302"/>
  <c r="O304"/>
  <c r="P304"/>
  <c r="R304" s="1"/>
  <c r="H304"/>
  <c r="I304"/>
  <c r="K304" s="1"/>
  <c r="Q303"/>
  <c r="J303"/>
  <c r="D308"/>
  <c r="N308" s="1"/>
  <c r="C307"/>
  <c r="G307" s="1"/>
  <c r="S304" l="1"/>
  <c r="F308"/>
  <c r="E308"/>
  <c r="M303"/>
  <c r="L303"/>
  <c r="O305"/>
  <c r="P305"/>
  <c r="Q304"/>
  <c r="H305"/>
  <c r="I305"/>
  <c r="K305" s="1"/>
  <c r="R305"/>
  <c r="D309"/>
  <c r="N309" s="1"/>
  <c r="C308"/>
  <c r="G308" s="1"/>
  <c r="J304"/>
  <c r="F309" l="1"/>
  <c r="E309"/>
  <c r="M304"/>
  <c r="L304"/>
  <c r="S305"/>
  <c r="O306"/>
  <c r="P306"/>
  <c r="R306" s="1"/>
  <c r="H306"/>
  <c r="S306" s="1"/>
  <c r="I306"/>
  <c r="K306" s="1"/>
  <c r="Q305"/>
  <c r="J305"/>
  <c r="D310"/>
  <c r="N310" s="1"/>
  <c r="C309"/>
  <c r="G309" s="1"/>
  <c r="F310" l="1"/>
  <c r="E310"/>
  <c r="M305"/>
  <c r="L305"/>
  <c r="O307"/>
  <c r="P307"/>
  <c r="R307" s="1"/>
  <c r="H307"/>
  <c r="I307"/>
  <c r="K307" s="1"/>
  <c r="Q306"/>
  <c r="D311"/>
  <c r="N311" s="1"/>
  <c r="C310"/>
  <c r="G310" s="1"/>
  <c r="J306"/>
  <c r="F311" l="1"/>
  <c r="E311"/>
  <c r="M306"/>
  <c r="L306"/>
  <c r="O308"/>
  <c r="P308"/>
  <c r="H308"/>
  <c r="I308"/>
  <c r="K308" s="1"/>
  <c r="Q307"/>
  <c r="R308"/>
  <c r="S307"/>
  <c r="J307"/>
  <c r="D312"/>
  <c r="N312" s="1"/>
  <c r="C311"/>
  <c r="G311" s="1"/>
  <c r="F312" l="1"/>
  <c r="E312"/>
  <c r="M307"/>
  <c r="L307"/>
  <c r="S308"/>
  <c r="O309"/>
  <c r="P309"/>
  <c r="H309"/>
  <c r="I309"/>
  <c r="K309" s="1"/>
  <c r="Q308"/>
  <c r="R309"/>
  <c r="D313"/>
  <c r="N313" s="1"/>
  <c r="C312"/>
  <c r="G312" s="1"/>
  <c r="J308"/>
  <c r="F313" l="1"/>
  <c r="E313"/>
  <c r="M308"/>
  <c r="L308"/>
  <c r="Q309"/>
  <c r="O310"/>
  <c r="P310"/>
  <c r="R310" s="1"/>
  <c r="H310"/>
  <c r="I310"/>
  <c r="K310" s="1"/>
  <c r="S309"/>
  <c r="D314"/>
  <c r="N314" s="1"/>
  <c r="C313"/>
  <c r="G313" s="1"/>
  <c r="J309"/>
  <c r="F314" l="1"/>
  <c r="E314"/>
  <c r="M309"/>
  <c r="L309"/>
  <c r="O311"/>
  <c r="P311"/>
  <c r="H311"/>
  <c r="S311" s="1"/>
  <c r="I311"/>
  <c r="K311" s="1"/>
  <c r="Q310"/>
  <c r="R311"/>
  <c r="S310"/>
  <c r="J310"/>
  <c r="D315"/>
  <c r="N315" s="1"/>
  <c r="C314"/>
  <c r="G314" s="1"/>
  <c r="F315" l="1"/>
  <c r="E315"/>
  <c r="M310"/>
  <c r="L310"/>
  <c r="Q311"/>
  <c r="O312"/>
  <c r="P312"/>
  <c r="R312" s="1"/>
  <c r="H312"/>
  <c r="I312"/>
  <c r="K312" s="1"/>
  <c r="J311"/>
  <c r="D316"/>
  <c r="N316" s="1"/>
  <c r="C315"/>
  <c r="G315" s="1"/>
  <c r="F316" l="1"/>
  <c r="E316"/>
  <c r="M311"/>
  <c r="L311"/>
  <c r="O313"/>
  <c r="P313"/>
  <c r="H313"/>
  <c r="S313" s="1"/>
  <c r="I313"/>
  <c r="K313" s="1"/>
  <c r="Q312"/>
  <c r="R313"/>
  <c r="S312"/>
  <c r="J312"/>
  <c r="D317"/>
  <c r="N317" s="1"/>
  <c r="C316"/>
  <c r="G316" s="1"/>
  <c r="F317" l="1"/>
  <c r="E317"/>
  <c r="M312"/>
  <c r="L312"/>
  <c r="Q313"/>
  <c r="O314"/>
  <c r="P314"/>
  <c r="R314" s="1"/>
  <c r="H314"/>
  <c r="S314" s="1"/>
  <c r="I314"/>
  <c r="K314" s="1"/>
  <c r="J313"/>
  <c r="D318"/>
  <c r="N318" s="1"/>
  <c r="C317"/>
  <c r="G317" s="1"/>
  <c r="F318" l="1"/>
  <c r="E318"/>
  <c r="M313"/>
  <c r="L313"/>
  <c r="O315"/>
  <c r="P315"/>
  <c r="R315" s="1"/>
  <c r="H315"/>
  <c r="S315" s="1"/>
  <c r="I315"/>
  <c r="K315" s="1"/>
  <c r="Q314"/>
  <c r="J314"/>
  <c r="D319"/>
  <c r="N319" s="1"/>
  <c r="C318"/>
  <c r="G318" s="1"/>
  <c r="F319" l="1"/>
  <c r="E319"/>
  <c r="M314"/>
  <c r="L314"/>
  <c r="O316"/>
  <c r="P316"/>
  <c r="Q315"/>
  <c r="H316"/>
  <c r="I316"/>
  <c r="K316" s="1"/>
  <c r="R316"/>
  <c r="J315"/>
  <c r="D320"/>
  <c r="N320" s="1"/>
  <c r="C319"/>
  <c r="G319" s="1"/>
  <c r="F320" l="1"/>
  <c r="E320"/>
  <c r="M315"/>
  <c r="L315"/>
  <c r="S316"/>
  <c r="O317"/>
  <c r="P317"/>
  <c r="Q316"/>
  <c r="H317"/>
  <c r="I317"/>
  <c r="K317" s="1"/>
  <c r="R317"/>
  <c r="D321"/>
  <c r="N321" s="1"/>
  <c r="C320"/>
  <c r="G320" s="1"/>
  <c r="J316"/>
  <c r="F321" l="1"/>
  <c r="E321"/>
  <c r="M316"/>
  <c r="L316"/>
  <c r="S317"/>
  <c r="O318"/>
  <c r="P318"/>
  <c r="R318" s="1"/>
  <c r="H318"/>
  <c r="I318"/>
  <c r="K318" s="1"/>
  <c r="Q317"/>
  <c r="J317"/>
  <c r="D322"/>
  <c r="N322" s="1"/>
  <c r="C321"/>
  <c r="G321" s="1"/>
  <c r="F322" l="1"/>
  <c r="E322"/>
  <c r="M317"/>
  <c r="L317"/>
  <c r="O319"/>
  <c r="P319"/>
  <c r="Q318"/>
  <c r="H319"/>
  <c r="I319"/>
  <c r="K319" s="1"/>
  <c r="R319"/>
  <c r="S318"/>
  <c r="J318"/>
  <c r="D323"/>
  <c r="N323" s="1"/>
  <c r="C322"/>
  <c r="G322" s="1"/>
  <c r="F323" l="1"/>
  <c r="E323"/>
  <c r="M318"/>
  <c r="L318"/>
  <c r="O320"/>
  <c r="P320"/>
  <c r="R320" s="1"/>
  <c r="S319"/>
  <c r="Q319"/>
  <c r="H320"/>
  <c r="S320" s="1"/>
  <c r="I320"/>
  <c r="K320" s="1"/>
  <c r="J319"/>
  <c r="D324"/>
  <c r="N324" s="1"/>
  <c r="C323"/>
  <c r="G323" s="1"/>
  <c r="F324" l="1"/>
  <c r="E324"/>
  <c r="M319"/>
  <c r="L319"/>
  <c r="O321"/>
  <c r="P321"/>
  <c r="H321"/>
  <c r="I321"/>
  <c r="K321" s="1"/>
  <c r="Q320"/>
  <c r="R321"/>
  <c r="J320"/>
  <c r="D325"/>
  <c r="N325" s="1"/>
  <c r="C324"/>
  <c r="G324" s="1"/>
  <c r="S321" l="1"/>
  <c r="F325"/>
  <c r="E325"/>
  <c r="M320"/>
  <c r="L320"/>
  <c r="O322"/>
  <c r="P322"/>
  <c r="R322" s="1"/>
  <c r="H322"/>
  <c r="I322"/>
  <c r="K322" s="1"/>
  <c r="Q321"/>
  <c r="J321"/>
  <c r="D326"/>
  <c r="N326" s="1"/>
  <c r="C325"/>
  <c r="G325" s="1"/>
  <c r="F326" l="1"/>
  <c r="E326"/>
  <c r="M321"/>
  <c r="L321"/>
  <c r="O323"/>
  <c r="P323"/>
  <c r="Q322"/>
  <c r="H323"/>
  <c r="I323"/>
  <c r="K323" s="1"/>
  <c r="R323"/>
  <c r="S322"/>
  <c r="J322"/>
  <c r="D327"/>
  <c r="N327" s="1"/>
  <c r="C326"/>
  <c r="G326" s="1"/>
  <c r="F327" l="1"/>
  <c r="E327"/>
  <c r="M322"/>
  <c r="L322"/>
  <c r="O324"/>
  <c r="P324"/>
  <c r="H324"/>
  <c r="S324" s="1"/>
  <c r="I324"/>
  <c r="K324" s="1"/>
  <c r="Q323"/>
  <c r="R324"/>
  <c r="S323"/>
  <c r="D328"/>
  <c r="N328" s="1"/>
  <c r="C327"/>
  <c r="G327" s="1"/>
  <c r="J323"/>
  <c r="F328" l="1"/>
  <c r="E328"/>
  <c r="M323"/>
  <c r="L323"/>
  <c r="O325"/>
  <c r="P325"/>
  <c r="R325" s="1"/>
  <c r="H325"/>
  <c r="S325" s="1"/>
  <c r="I325"/>
  <c r="K325" s="1"/>
  <c r="Q324"/>
  <c r="J324"/>
  <c r="D329"/>
  <c r="N329" s="1"/>
  <c r="C328"/>
  <c r="G328" s="1"/>
  <c r="F329" l="1"/>
  <c r="E329"/>
  <c r="M324"/>
  <c r="L324"/>
  <c r="Q325"/>
  <c r="O326"/>
  <c r="P326"/>
  <c r="R326" s="1"/>
  <c r="H326"/>
  <c r="S326" s="1"/>
  <c r="I326"/>
  <c r="K326" s="1"/>
  <c r="J325"/>
  <c r="D330"/>
  <c r="N330" s="1"/>
  <c r="C329"/>
  <c r="G329" s="1"/>
  <c r="F330" l="1"/>
  <c r="E330"/>
  <c r="M325"/>
  <c r="L325"/>
  <c r="O327"/>
  <c r="P327"/>
  <c r="R327" s="1"/>
  <c r="H327"/>
  <c r="I327"/>
  <c r="K327" s="1"/>
  <c r="Q326"/>
  <c r="J326"/>
  <c r="D331"/>
  <c r="N331" s="1"/>
  <c r="C330"/>
  <c r="G330" s="1"/>
  <c r="S327" l="1"/>
  <c r="F331"/>
  <c r="E331"/>
  <c r="M326"/>
  <c r="L326"/>
  <c r="O328"/>
  <c r="P328"/>
  <c r="R328" s="1"/>
  <c r="H328"/>
  <c r="S328" s="1"/>
  <c r="I328"/>
  <c r="K328" s="1"/>
  <c r="Q327"/>
  <c r="D332"/>
  <c r="N332" s="1"/>
  <c r="C331"/>
  <c r="G331" s="1"/>
  <c r="J327"/>
  <c r="F332" l="1"/>
  <c r="E332"/>
  <c r="M327"/>
  <c r="L327"/>
  <c r="O329"/>
  <c r="P329"/>
  <c r="H329"/>
  <c r="I329"/>
  <c r="K329" s="1"/>
  <c r="Q328"/>
  <c r="R329"/>
  <c r="J328"/>
  <c r="D333"/>
  <c r="N333" s="1"/>
  <c r="C332"/>
  <c r="G332" s="1"/>
  <c r="F333" l="1"/>
  <c r="E333"/>
  <c r="M328"/>
  <c r="L328"/>
  <c r="Q329"/>
  <c r="O330"/>
  <c r="P330"/>
  <c r="R330" s="1"/>
  <c r="H330"/>
  <c r="S330" s="1"/>
  <c r="I330"/>
  <c r="K330" s="1"/>
  <c r="S329"/>
  <c r="J329"/>
  <c r="D334"/>
  <c r="N334" s="1"/>
  <c r="C333"/>
  <c r="G333" s="1"/>
  <c r="F334" l="1"/>
  <c r="E334"/>
  <c r="M329"/>
  <c r="L329"/>
  <c r="O331"/>
  <c r="P331"/>
  <c r="R331" s="1"/>
  <c r="H331"/>
  <c r="S331" s="1"/>
  <c r="I331"/>
  <c r="K331" s="1"/>
  <c r="Q330"/>
  <c r="D335"/>
  <c r="N335" s="1"/>
  <c r="C334"/>
  <c r="G334" s="1"/>
  <c r="J330"/>
  <c r="F335" l="1"/>
  <c r="E335"/>
  <c r="M330"/>
  <c r="L330"/>
  <c r="O332"/>
  <c r="P332"/>
  <c r="H332"/>
  <c r="S332" s="1"/>
  <c r="I332"/>
  <c r="K332" s="1"/>
  <c r="Q331"/>
  <c r="R332"/>
  <c r="J331"/>
  <c r="D336"/>
  <c r="N336" s="1"/>
  <c r="C335"/>
  <c r="G335" s="1"/>
  <c r="F336" l="1"/>
  <c r="E336"/>
  <c r="M331"/>
  <c r="L331"/>
  <c r="Q332"/>
  <c r="O333"/>
  <c r="P333"/>
  <c r="R333" s="1"/>
  <c r="H333"/>
  <c r="I333"/>
  <c r="K333" s="1"/>
  <c r="J332"/>
  <c r="D337"/>
  <c r="N337" s="1"/>
  <c r="C336"/>
  <c r="G336" s="1"/>
  <c r="F337" l="1"/>
  <c r="E337"/>
  <c r="M332"/>
  <c r="L332"/>
  <c r="S333"/>
  <c r="O334"/>
  <c r="P334"/>
  <c r="H334"/>
  <c r="S334" s="1"/>
  <c r="I334"/>
  <c r="K334" s="1"/>
  <c r="Q333"/>
  <c r="R334"/>
  <c r="D338"/>
  <c r="N338" s="1"/>
  <c r="C337"/>
  <c r="G337" s="1"/>
  <c r="J333"/>
  <c r="F338" l="1"/>
  <c r="E338"/>
  <c r="M333"/>
  <c r="L333"/>
  <c r="O335"/>
  <c r="P335"/>
  <c r="H335"/>
  <c r="S335" s="1"/>
  <c r="I335"/>
  <c r="K335" s="1"/>
  <c r="Q334"/>
  <c r="R335"/>
  <c r="J334"/>
  <c r="D339"/>
  <c r="N339" s="1"/>
  <c r="C338"/>
  <c r="G338" s="1"/>
  <c r="F339" l="1"/>
  <c r="E339"/>
  <c r="M334"/>
  <c r="L334"/>
  <c r="O336"/>
  <c r="P336"/>
  <c r="R336" s="1"/>
  <c r="Q335"/>
  <c r="H336"/>
  <c r="I336"/>
  <c r="K336" s="1"/>
  <c r="D340"/>
  <c r="N340" s="1"/>
  <c r="C339"/>
  <c r="G339" s="1"/>
  <c r="J335"/>
  <c r="F340" l="1"/>
  <c r="E340"/>
  <c r="S336"/>
  <c r="M335"/>
  <c r="L335"/>
  <c r="O337"/>
  <c r="P337"/>
  <c r="R337" s="1"/>
  <c r="H337"/>
  <c r="I337"/>
  <c r="K337" s="1"/>
  <c r="Q336"/>
  <c r="J336"/>
  <c r="D341"/>
  <c r="N341" s="1"/>
  <c r="C340"/>
  <c r="G340" s="1"/>
  <c r="F341" l="1"/>
  <c r="E341"/>
  <c r="M336"/>
  <c r="L336"/>
  <c r="S337"/>
  <c r="Q337"/>
  <c r="O338"/>
  <c r="P338"/>
  <c r="R338" s="1"/>
  <c r="H338"/>
  <c r="S338" s="1"/>
  <c r="I338"/>
  <c r="K338" s="1"/>
  <c r="D342"/>
  <c r="N342" s="1"/>
  <c r="C341"/>
  <c r="G341" s="1"/>
  <c r="J337"/>
  <c r="F342" l="1"/>
  <c r="E342"/>
  <c r="M337"/>
  <c r="L337"/>
  <c r="Q338"/>
  <c r="O339"/>
  <c r="P339"/>
  <c r="R339" s="1"/>
  <c r="H339"/>
  <c r="I339"/>
  <c r="K339" s="1"/>
  <c r="J338"/>
  <c r="D343"/>
  <c r="N343" s="1"/>
  <c r="C342"/>
  <c r="G342" s="1"/>
  <c r="F343" l="1"/>
  <c r="E343"/>
  <c r="M338"/>
  <c r="L338"/>
  <c r="S339"/>
  <c r="O340"/>
  <c r="P340"/>
  <c r="R340" s="1"/>
  <c r="H340"/>
  <c r="I340"/>
  <c r="K340" s="1"/>
  <c r="Q339"/>
  <c r="J339"/>
  <c r="D344"/>
  <c r="N344" s="1"/>
  <c r="C343"/>
  <c r="G343" s="1"/>
  <c r="S340" l="1"/>
  <c r="F344"/>
  <c r="E344"/>
  <c r="M339"/>
  <c r="L339"/>
  <c r="O341"/>
  <c r="P341"/>
  <c r="R341" s="1"/>
  <c r="H341"/>
  <c r="I341"/>
  <c r="K341" s="1"/>
  <c r="Q340"/>
  <c r="J340"/>
  <c r="D345"/>
  <c r="N345" s="1"/>
  <c r="C344"/>
  <c r="G344" s="1"/>
  <c r="F345" l="1"/>
  <c r="E345"/>
  <c r="M340"/>
  <c r="L340"/>
  <c r="O342"/>
  <c r="P342"/>
  <c r="R342" s="1"/>
  <c r="H342"/>
  <c r="I342"/>
  <c r="K342" s="1"/>
  <c r="Q341"/>
  <c r="S341"/>
  <c r="J341"/>
  <c r="D346"/>
  <c r="N346" s="1"/>
  <c r="C345"/>
  <c r="G345" s="1"/>
  <c r="Q342" l="1"/>
  <c r="F346"/>
  <c r="E346"/>
  <c r="M341"/>
  <c r="L341"/>
  <c r="O343"/>
  <c r="P343"/>
  <c r="R343" s="1"/>
  <c r="H343"/>
  <c r="S343" s="1"/>
  <c r="I343"/>
  <c r="K343" s="1"/>
  <c r="S342"/>
  <c r="D347"/>
  <c r="N347" s="1"/>
  <c r="C346"/>
  <c r="G346" s="1"/>
  <c r="J342"/>
  <c r="F347" l="1"/>
  <c r="E347"/>
  <c r="M342"/>
  <c r="L342"/>
  <c r="O344"/>
  <c r="P344"/>
  <c r="R344" s="1"/>
  <c r="H344"/>
  <c r="I344"/>
  <c r="K344" s="1"/>
  <c r="Q343"/>
  <c r="J343"/>
  <c r="D348"/>
  <c r="N348" s="1"/>
  <c r="C347"/>
  <c r="G347" s="1"/>
  <c r="S344" l="1"/>
  <c r="F348"/>
  <c r="E348"/>
  <c r="M343"/>
  <c r="L343"/>
  <c r="O345"/>
  <c r="P345"/>
  <c r="H345"/>
  <c r="S345" s="1"/>
  <c r="I345"/>
  <c r="K345" s="1"/>
  <c r="Q344"/>
  <c r="R345"/>
  <c r="J344"/>
  <c r="D349"/>
  <c r="N349" s="1"/>
  <c r="C348"/>
  <c r="G348" s="1"/>
  <c r="F349" l="1"/>
  <c r="E349"/>
  <c r="M344"/>
  <c r="L344"/>
  <c r="O346"/>
  <c r="P346"/>
  <c r="R346" s="1"/>
  <c r="H346"/>
  <c r="S346" s="1"/>
  <c r="I346"/>
  <c r="K346" s="1"/>
  <c r="Q345"/>
  <c r="D350"/>
  <c r="N350" s="1"/>
  <c r="C349"/>
  <c r="G349" s="1"/>
  <c r="J345"/>
  <c r="F350" l="1"/>
  <c r="E350"/>
  <c r="M345"/>
  <c r="L345"/>
  <c r="O347"/>
  <c r="P347"/>
  <c r="R347" s="1"/>
  <c r="H347"/>
  <c r="S347" s="1"/>
  <c r="I347"/>
  <c r="K347" s="1"/>
  <c r="Q346"/>
  <c r="J346"/>
  <c r="D351"/>
  <c r="N351" s="1"/>
  <c r="C350"/>
  <c r="G350" s="1"/>
  <c r="F351" l="1"/>
  <c r="E351"/>
  <c r="M346"/>
  <c r="L346"/>
  <c r="O348"/>
  <c r="P348"/>
  <c r="R348" s="1"/>
  <c r="H348"/>
  <c r="S348" s="1"/>
  <c r="I348"/>
  <c r="K348" s="1"/>
  <c r="Q347"/>
  <c r="J347"/>
  <c r="D352"/>
  <c r="N352" s="1"/>
  <c r="C351"/>
  <c r="G351" s="1"/>
  <c r="F352" l="1"/>
  <c r="E352"/>
  <c r="M347"/>
  <c r="L347"/>
  <c r="O349"/>
  <c r="P349"/>
  <c r="R349" s="1"/>
  <c r="H349"/>
  <c r="S349" s="1"/>
  <c r="I349"/>
  <c r="K349" s="1"/>
  <c r="Q348"/>
  <c r="J348"/>
  <c r="D353"/>
  <c r="N353" s="1"/>
  <c r="C352"/>
  <c r="G352" s="1"/>
  <c r="F353" l="1"/>
  <c r="E353"/>
  <c r="M348"/>
  <c r="L348"/>
  <c r="O350"/>
  <c r="P350"/>
  <c r="R350" s="1"/>
  <c r="H350"/>
  <c r="I350"/>
  <c r="K350" s="1"/>
  <c r="Q349"/>
  <c r="J349"/>
  <c r="D354"/>
  <c r="N354" s="1"/>
  <c r="C353"/>
  <c r="G353" s="1"/>
  <c r="F354" l="1"/>
  <c r="E354"/>
  <c r="M349"/>
  <c r="L349"/>
  <c r="O351"/>
  <c r="P351"/>
  <c r="Q350"/>
  <c r="H351"/>
  <c r="I351"/>
  <c r="K351" s="1"/>
  <c r="R351"/>
  <c r="S350"/>
  <c r="J350"/>
  <c r="D355"/>
  <c r="N355" s="1"/>
  <c r="C354"/>
  <c r="G354" s="1"/>
  <c r="F355" l="1"/>
  <c r="E355"/>
  <c r="M350"/>
  <c r="L350"/>
  <c r="O352"/>
  <c r="P352"/>
  <c r="H352"/>
  <c r="S352" s="1"/>
  <c r="I352"/>
  <c r="K352" s="1"/>
  <c r="Q351"/>
  <c r="R352"/>
  <c r="S351"/>
  <c r="J351"/>
  <c r="D356"/>
  <c r="N356" s="1"/>
  <c r="C355"/>
  <c r="G355" s="1"/>
  <c r="Q352" l="1"/>
  <c r="F356"/>
  <c r="E356"/>
  <c r="M351"/>
  <c r="L351"/>
  <c r="O353"/>
  <c r="P353"/>
  <c r="R353" s="1"/>
  <c r="H353"/>
  <c r="I353"/>
  <c r="K353" s="1"/>
  <c r="S353"/>
  <c r="D357"/>
  <c r="N357" s="1"/>
  <c r="C356"/>
  <c r="G356" s="1"/>
  <c r="J352"/>
  <c r="F357" l="1"/>
  <c r="E357"/>
  <c r="M352"/>
  <c r="L352"/>
  <c r="O354"/>
  <c r="P354"/>
  <c r="R354" s="1"/>
  <c r="H354"/>
  <c r="S354" s="1"/>
  <c r="I354"/>
  <c r="K354" s="1"/>
  <c r="Q353"/>
  <c r="D358"/>
  <c r="N358" s="1"/>
  <c r="C357"/>
  <c r="G357" s="1"/>
  <c r="J353"/>
  <c r="F358" l="1"/>
  <c r="E358"/>
  <c r="M353"/>
  <c r="L353"/>
  <c r="O355"/>
  <c r="P355"/>
  <c r="Q354"/>
  <c r="H355"/>
  <c r="I355"/>
  <c r="K355" s="1"/>
  <c r="R355"/>
  <c r="J354"/>
  <c r="D359"/>
  <c r="N359" s="1"/>
  <c r="C358"/>
  <c r="G358" s="1"/>
  <c r="F359" l="1"/>
  <c r="E359"/>
  <c r="S355"/>
  <c r="M354"/>
  <c r="L354"/>
  <c r="O356"/>
  <c r="P356"/>
  <c r="H356"/>
  <c r="I356"/>
  <c r="K356" s="1"/>
  <c r="Q355"/>
  <c r="R356"/>
  <c r="D360"/>
  <c r="N360" s="1"/>
  <c r="C359"/>
  <c r="G359" s="1"/>
  <c r="J355"/>
  <c r="F360" l="1"/>
  <c r="E360"/>
  <c r="M355"/>
  <c r="L355"/>
  <c r="O357"/>
  <c r="P357"/>
  <c r="H357"/>
  <c r="I357"/>
  <c r="K357" s="1"/>
  <c r="Q356"/>
  <c r="R357"/>
  <c r="S356"/>
  <c r="J356"/>
  <c r="D361"/>
  <c r="N361" s="1"/>
  <c r="C360"/>
  <c r="G360" s="1"/>
  <c r="F361" l="1"/>
  <c r="E361"/>
  <c r="Q357"/>
  <c r="M356"/>
  <c r="L356"/>
  <c r="O358"/>
  <c r="P358"/>
  <c r="R358" s="1"/>
  <c r="H358"/>
  <c r="I358"/>
  <c r="K358" s="1"/>
  <c r="S357"/>
  <c r="J357"/>
  <c r="D362"/>
  <c r="N362" s="1"/>
  <c r="C361"/>
  <c r="G361" s="1"/>
  <c r="F362" l="1"/>
  <c r="E362"/>
  <c r="M357"/>
  <c r="L357"/>
  <c r="O359"/>
  <c r="P359"/>
  <c r="H359"/>
  <c r="S359" s="1"/>
  <c r="I359"/>
  <c r="K359" s="1"/>
  <c r="Q358"/>
  <c r="R359"/>
  <c r="S358"/>
  <c r="J358"/>
  <c r="D363"/>
  <c r="N363" s="1"/>
  <c r="C362"/>
  <c r="G362" s="1"/>
  <c r="F363" l="1"/>
  <c r="E363"/>
  <c r="M358"/>
  <c r="L358"/>
  <c r="Q359"/>
  <c r="O360"/>
  <c r="P360"/>
  <c r="R360" s="1"/>
  <c r="H360"/>
  <c r="S360" s="1"/>
  <c r="I360"/>
  <c r="K360" s="1"/>
  <c r="D364"/>
  <c r="N364" s="1"/>
  <c r="C363"/>
  <c r="G363" s="1"/>
  <c r="J359"/>
  <c r="F364" l="1"/>
  <c r="E364"/>
  <c r="M359"/>
  <c r="L359"/>
  <c r="Q360"/>
  <c r="O361"/>
  <c r="P361"/>
  <c r="R361" s="1"/>
  <c r="H361"/>
  <c r="S361" s="1"/>
  <c r="I361"/>
  <c r="K361" s="1"/>
  <c r="J360"/>
  <c r="D365"/>
  <c r="N365" s="1"/>
  <c r="C364"/>
  <c r="G364" s="1"/>
  <c r="F365" l="1"/>
  <c r="E365"/>
  <c r="M360"/>
  <c r="L360"/>
  <c r="O362"/>
  <c r="P362"/>
  <c r="R362" s="1"/>
  <c r="H362"/>
  <c r="I362"/>
  <c r="K362" s="1"/>
  <c r="Q361"/>
  <c r="J361"/>
  <c r="D366"/>
  <c r="N366" s="1"/>
  <c r="C365"/>
  <c r="G365" s="1"/>
  <c r="S362" l="1"/>
  <c r="F366"/>
  <c r="E366"/>
  <c r="M361"/>
  <c r="L361"/>
  <c r="Q362"/>
  <c r="O363"/>
  <c r="P363"/>
  <c r="R363" s="1"/>
  <c r="H363"/>
  <c r="I363"/>
  <c r="K363" s="1"/>
  <c r="J362"/>
  <c r="D367"/>
  <c r="N367" s="1"/>
  <c r="C366"/>
  <c r="G366" s="1"/>
  <c r="F367" l="1"/>
  <c r="E367"/>
  <c r="M362"/>
  <c r="L362"/>
  <c r="Q363"/>
  <c r="O364"/>
  <c r="P364"/>
  <c r="R364" s="1"/>
  <c r="H364"/>
  <c r="I364"/>
  <c r="K364" s="1"/>
  <c r="S363"/>
  <c r="J363"/>
  <c r="D368"/>
  <c r="N368" s="1"/>
  <c r="C367"/>
  <c r="G367" s="1"/>
  <c r="F368" l="1"/>
  <c r="E368"/>
  <c r="M363"/>
  <c r="L363"/>
  <c r="O365"/>
  <c r="P365"/>
  <c r="R365" s="1"/>
  <c r="H365"/>
  <c r="I365"/>
  <c r="K365" s="1"/>
  <c r="Q364"/>
  <c r="S364"/>
  <c r="D369"/>
  <c r="N369" s="1"/>
  <c r="C368"/>
  <c r="G368" s="1"/>
  <c r="J364"/>
  <c r="F369" l="1"/>
  <c r="E369"/>
  <c r="M364"/>
  <c r="L364"/>
  <c r="S365"/>
  <c r="O366"/>
  <c r="P366"/>
  <c r="H366"/>
  <c r="I366"/>
  <c r="K366" s="1"/>
  <c r="Q365"/>
  <c r="R366"/>
  <c r="J365"/>
  <c r="D370"/>
  <c r="N370" s="1"/>
  <c r="C369"/>
  <c r="G369" s="1"/>
  <c r="F370" l="1"/>
  <c r="E370"/>
  <c r="M365"/>
  <c r="L365"/>
  <c r="O367"/>
  <c r="P367"/>
  <c r="Q366"/>
  <c r="H367"/>
  <c r="I367"/>
  <c r="K367" s="1"/>
  <c r="R367"/>
  <c r="S366"/>
  <c r="J366"/>
  <c r="D371"/>
  <c r="N371" s="1"/>
  <c r="C370"/>
  <c r="G370" s="1"/>
  <c r="S367" l="1"/>
  <c r="F371"/>
  <c r="E371"/>
  <c r="M366"/>
  <c r="L366"/>
  <c r="O368"/>
  <c r="P368"/>
  <c r="H368"/>
  <c r="S368" s="1"/>
  <c r="I368"/>
  <c r="K368" s="1"/>
  <c r="Q367"/>
  <c r="R368"/>
  <c r="J367"/>
  <c r="D372"/>
  <c r="N372" s="1"/>
  <c r="C371"/>
  <c r="G371" s="1"/>
  <c r="F372" l="1"/>
  <c r="E372"/>
  <c r="M367"/>
  <c r="L367"/>
  <c r="O369"/>
  <c r="P369"/>
  <c r="Q368"/>
  <c r="H369"/>
  <c r="I369"/>
  <c r="K369" s="1"/>
  <c r="R369"/>
  <c r="J368"/>
  <c r="D373"/>
  <c r="N373" s="1"/>
  <c r="C372"/>
  <c r="G372" s="1"/>
  <c r="F373" l="1"/>
  <c r="E373"/>
  <c r="M368"/>
  <c r="L368"/>
  <c r="S369"/>
  <c r="O370"/>
  <c r="P370"/>
  <c r="Q369"/>
  <c r="H370"/>
  <c r="I370"/>
  <c r="K370" s="1"/>
  <c r="R370"/>
  <c r="J369"/>
  <c r="D374"/>
  <c r="N374" s="1"/>
  <c r="C373"/>
  <c r="G373" s="1"/>
  <c r="F374" l="1"/>
  <c r="E374"/>
  <c r="M369"/>
  <c r="L369"/>
  <c r="O371"/>
  <c r="P371"/>
  <c r="H371"/>
  <c r="I371"/>
  <c r="K371" s="1"/>
  <c r="Q370"/>
  <c r="R371"/>
  <c r="S370"/>
  <c r="J370"/>
  <c r="D375"/>
  <c r="N375" s="1"/>
  <c r="C374"/>
  <c r="G374" s="1"/>
  <c r="S371" l="1"/>
  <c r="F375"/>
  <c r="E375"/>
  <c r="M370"/>
  <c r="L370"/>
  <c r="O372"/>
  <c r="P372"/>
  <c r="H372"/>
  <c r="I372"/>
  <c r="K372" s="1"/>
  <c r="Q371"/>
  <c r="R372"/>
  <c r="S372"/>
  <c r="D376"/>
  <c r="N376" s="1"/>
  <c r="C375"/>
  <c r="G375" s="1"/>
  <c r="J371"/>
  <c r="F376" l="1"/>
  <c r="E376"/>
  <c r="M371"/>
  <c r="L371"/>
  <c r="O373"/>
  <c r="P373"/>
  <c r="R373" s="1"/>
  <c r="H373"/>
  <c r="I373"/>
  <c r="K373" s="1"/>
  <c r="Q372"/>
  <c r="J372"/>
  <c r="D377"/>
  <c r="N377" s="1"/>
  <c r="C376"/>
  <c r="G376" s="1"/>
  <c r="F377" l="1"/>
  <c r="E377"/>
  <c r="M372"/>
  <c r="L372"/>
  <c r="S373"/>
  <c r="O374"/>
  <c r="P374"/>
  <c r="R374" s="1"/>
  <c r="H374"/>
  <c r="I374"/>
  <c r="K374" s="1"/>
  <c r="Q373"/>
  <c r="J373"/>
  <c r="D378"/>
  <c r="N378" s="1"/>
  <c r="C377"/>
  <c r="G377" s="1"/>
  <c r="F378" l="1"/>
  <c r="E378"/>
  <c r="M373"/>
  <c r="L373"/>
  <c r="Q374"/>
  <c r="O375"/>
  <c r="P375"/>
  <c r="R375" s="1"/>
  <c r="H375"/>
  <c r="S375" s="1"/>
  <c r="I375"/>
  <c r="K375" s="1"/>
  <c r="S374"/>
  <c r="J374"/>
  <c r="D379"/>
  <c r="N379" s="1"/>
  <c r="C378"/>
  <c r="G378" s="1"/>
  <c r="F379" l="1"/>
  <c r="E379"/>
  <c r="M374"/>
  <c r="L374"/>
  <c r="O376"/>
  <c r="P376"/>
  <c r="H376"/>
  <c r="I376"/>
  <c r="K376" s="1"/>
  <c r="Q375"/>
  <c r="R376"/>
  <c r="D380"/>
  <c r="N380" s="1"/>
  <c r="C379"/>
  <c r="G379" s="1"/>
  <c r="J375"/>
  <c r="F380" l="1"/>
  <c r="E380"/>
  <c r="M375"/>
  <c r="L375"/>
  <c r="Q376"/>
  <c r="O377"/>
  <c r="P377"/>
  <c r="R377" s="1"/>
  <c r="H377"/>
  <c r="I377"/>
  <c r="K377" s="1"/>
  <c r="S376"/>
  <c r="J376"/>
  <c r="D381"/>
  <c r="N381" s="1"/>
  <c r="C380"/>
  <c r="G380" s="1"/>
  <c r="S377" l="1"/>
  <c r="F381"/>
  <c r="E381"/>
  <c r="M376"/>
  <c r="L376"/>
  <c r="O378"/>
  <c r="P378"/>
  <c r="R378" s="1"/>
  <c r="H378"/>
  <c r="I378"/>
  <c r="K378" s="1"/>
  <c r="Q377"/>
  <c r="J377"/>
  <c r="D382"/>
  <c r="N382" s="1"/>
  <c r="C381"/>
  <c r="G381" s="1"/>
  <c r="F382" l="1"/>
  <c r="E382"/>
  <c r="S378"/>
  <c r="M377"/>
  <c r="L377"/>
  <c r="O379"/>
  <c r="P379"/>
  <c r="Q378"/>
  <c r="H379"/>
  <c r="I379"/>
  <c r="K379" s="1"/>
  <c r="R379"/>
  <c r="J378"/>
  <c r="D383"/>
  <c r="N383" s="1"/>
  <c r="C382"/>
  <c r="G382" s="1"/>
  <c r="F383" l="1"/>
  <c r="E383"/>
  <c r="M378"/>
  <c r="L378"/>
  <c r="S379"/>
  <c r="O380"/>
  <c r="P380"/>
  <c r="Q379"/>
  <c r="H380"/>
  <c r="I380"/>
  <c r="K380" s="1"/>
  <c r="R380"/>
  <c r="D384"/>
  <c r="N384" s="1"/>
  <c r="C383"/>
  <c r="G383" s="1"/>
  <c r="J379"/>
  <c r="F384" l="1"/>
  <c r="E384"/>
  <c r="M379"/>
  <c r="L379"/>
  <c r="O381"/>
  <c r="P381"/>
  <c r="H381"/>
  <c r="I381"/>
  <c r="K381" s="1"/>
  <c r="Q380"/>
  <c r="R381"/>
  <c r="S380"/>
  <c r="J380"/>
  <c r="D385"/>
  <c r="N385" s="1"/>
  <c r="C384"/>
  <c r="G384" s="1"/>
  <c r="F385" l="1"/>
  <c r="E385"/>
  <c r="M380"/>
  <c r="L380"/>
  <c r="S381"/>
  <c r="O382"/>
  <c r="P382"/>
  <c r="R382" s="1"/>
  <c r="H382"/>
  <c r="I382"/>
  <c r="K382" s="1"/>
  <c r="Q381"/>
  <c r="J381"/>
  <c r="D386"/>
  <c r="N386" s="1"/>
  <c r="C385"/>
  <c r="G385" s="1"/>
  <c r="F386" l="1"/>
  <c r="E386"/>
  <c r="M381"/>
  <c r="L381"/>
  <c r="S382"/>
  <c r="O383"/>
  <c r="P383"/>
  <c r="R383" s="1"/>
  <c r="H383"/>
  <c r="I383"/>
  <c r="K383" s="1"/>
  <c r="Q382"/>
  <c r="J382"/>
  <c r="D387"/>
  <c r="N387" s="1"/>
  <c r="C386"/>
  <c r="G386" s="1"/>
  <c r="F387" l="1"/>
  <c r="E387"/>
  <c r="M382"/>
  <c r="L382"/>
  <c r="S383"/>
  <c r="O384"/>
  <c r="P384"/>
  <c r="H384"/>
  <c r="S384" s="1"/>
  <c r="I384"/>
  <c r="K384" s="1"/>
  <c r="Q383"/>
  <c r="R384"/>
  <c r="J383"/>
  <c r="D388"/>
  <c r="N388" s="1"/>
  <c r="C387"/>
  <c r="G387" s="1"/>
  <c r="F388" l="1"/>
  <c r="E388"/>
  <c r="M383"/>
  <c r="L383"/>
  <c r="O385"/>
  <c r="P385"/>
  <c r="R385" s="1"/>
  <c r="H385"/>
  <c r="S385" s="1"/>
  <c r="I385"/>
  <c r="K385" s="1"/>
  <c r="Q384"/>
  <c r="J384"/>
  <c r="D389"/>
  <c r="N389" s="1"/>
  <c r="C388"/>
  <c r="G388" s="1"/>
  <c r="F389" l="1"/>
  <c r="E389"/>
  <c r="M384"/>
  <c r="L384"/>
  <c r="O386"/>
  <c r="P386"/>
  <c r="R386" s="1"/>
  <c r="H386"/>
  <c r="I386"/>
  <c r="K386" s="1"/>
  <c r="Q385"/>
  <c r="J385"/>
  <c r="D390"/>
  <c r="N390" s="1"/>
  <c r="C389"/>
  <c r="G389" s="1"/>
  <c r="F390" l="1"/>
  <c r="E390"/>
  <c r="M385"/>
  <c r="L385"/>
  <c r="O387"/>
  <c r="P387"/>
  <c r="H387"/>
  <c r="S387" s="1"/>
  <c r="I387"/>
  <c r="K387" s="1"/>
  <c r="Q386"/>
  <c r="R387"/>
  <c r="S386"/>
  <c r="J386"/>
  <c r="D391"/>
  <c r="N391" s="1"/>
  <c r="C390"/>
  <c r="G390" s="1"/>
  <c r="F391" l="1"/>
  <c r="E391"/>
  <c r="M386"/>
  <c r="L386"/>
  <c r="O388"/>
  <c r="P388"/>
  <c r="R388" s="1"/>
  <c r="H388"/>
  <c r="I388"/>
  <c r="K388" s="1"/>
  <c r="Q387"/>
  <c r="J387"/>
  <c r="D392"/>
  <c r="N392" s="1"/>
  <c r="C391"/>
  <c r="G391" s="1"/>
  <c r="F392" l="1"/>
  <c r="E392"/>
  <c r="M387"/>
  <c r="L387"/>
  <c r="O389"/>
  <c r="P389"/>
  <c r="H389"/>
  <c r="I389"/>
  <c r="K389" s="1"/>
  <c r="Q388"/>
  <c r="R389"/>
  <c r="S388"/>
  <c r="J388"/>
  <c r="D393"/>
  <c r="N393" s="1"/>
  <c r="C392"/>
  <c r="G392" s="1"/>
  <c r="F393" l="1"/>
  <c r="E393"/>
  <c r="M388"/>
  <c r="L388"/>
  <c r="O390"/>
  <c r="P390"/>
  <c r="H390"/>
  <c r="I390"/>
  <c r="K390" s="1"/>
  <c r="Q389"/>
  <c r="R390"/>
  <c r="S389"/>
  <c r="J389"/>
  <c r="D394"/>
  <c r="N394" s="1"/>
  <c r="C393"/>
  <c r="G393" s="1"/>
  <c r="F394" l="1"/>
  <c r="E394"/>
  <c r="M389"/>
  <c r="L389"/>
  <c r="Q390"/>
  <c r="O391"/>
  <c r="P391"/>
  <c r="R391" s="1"/>
  <c r="H391"/>
  <c r="S391" s="1"/>
  <c r="I391"/>
  <c r="K391" s="1"/>
  <c r="S390"/>
  <c r="J390"/>
  <c r="D395"/>
  <c r="N395" s="1"/>
  <c r="C394"/>
  <c r="G394" s="1"/>
  <c r="F395" l="1"/>
  <c r="E395"/>
  <c r="L390"/>
  <c r="M390"/>
  <c r="O392"/>
  <c r="P392"/>
  <c r="H392"/>
  <c r="I392"/>
  <c r="K392" s="1"/>
  <c r="Q391"/>
  <c r="R392"/>
  <c r="J391"/>
  <c r="D396"/>
  <c r="N396" s="1"/>
  <c r="C395"/>
  <c r="G395" s="1"/>
  <c r="F396" l="1"/>
  <c r="E396"/>
  <c r="L391"/>
  <c r="M391"/>
  <c r="O393"/>
  <c r="P393"/>
  <c r="Q392"/>
  <c r="H393"/>
  <c r="I393"/>
  <c r="K393" s="1"/>
  <c r="R393"/>
  <c r="S392"/>
  <c r="D397"/>
  <c r="N397" s="1"/>
  <c r="C396"/>
  <c r="G396" s="1"/>
  <c r="J392"/>
  <c r="F397" l="1"/>
  <c r="E397"/>
  <c r="L392"/>
  <c r="M392"/>
  <c r="O394"/>
  <c r="P394"/>
  <c r="R394" s="1"/>
  <c r="H394"/>
  <c r="I394"/>
  <c r="K394" s="1"/>
  <c r="Q393"/>
  <c r="S393"/>
  <c r="J393"/>
  <c r="D398"/>
  <c r="N398" s="1"/>
  <c r="C397"/>
  <c r="G397" s="1"/>
  <c r="F398" l="1"/>
  <c r="E398"/>
  <c r="L393"/>
  <c r="M393"/>
  <c r="Q394"/>
  <c r="O395"/>
  <c r="P395"/>
  <c r="R395" s="1"/>
  <c r="H395"/>
  <c r="S395" s="1"/>
  <c r="I395"/>
  <c r="K395" s="1"/>
  <c r="S394"/>
  <c r="D399"/>
  <c r="N399" s="1"/>
  <c r="C398"/>
  <c r="G398" s="1"/>
  <c r="J394"/>
  <c r="F399" l="1"/>
  <c r="E399"/>
  <c r="L394"/>
  <c r="M394"/>
  <c r="O396"/>
  <c r="P396"/>
  <c r="H396"/>
  <c r="I396"/>
  <c r="K396" s="1"/>
  <c r="Q395"/>
  <c r="R396"/>
  <c r="S396"/>
  <c r="J395"/>
  <c r="D400"/>
  <c r="N400" s="1"/>
  <c r="C399"/>
  <c r="G399" s="1"/>
  <c r="F400" l="1"/>
  <c r="E400"/>
  <c r="L395"/>
  <c r="M395"/>
  <c r="O397"/>
  <c r="P397"/>
  <c r="H397"/>
  <c r="I397"/>
  <c r="K397" s="1"/>
  <c r="Q396"/>
  <c r="R397"/>
  <c r="S397"/>
  <c r="D401"/>
  <c r="N401" s="1"/>
  <c r="C400"/>
  <c r="G400" s="1"/>
  <c r="J396"/>
  <c r="F401" l="1"/>
  <c r="E401"/>
  <c r="L396"/>
  <c r="M396"/>
  <c r="O398"/>
  <c r="P398"/>
  <c r="H398"/>
  <c r="I398"/>
  <c r="K398" s="1"/>
  <c r="Q397"/>
  <c r="R398"/>
  <c r="S398"/>
  <c r="J397"/>
  <c r="D402"/>
  <c r="N402" s="1"/>
  <c r="C401"/>
  <c r="G401" s="1"/>
  <c r="F402" l="1"/>
  <c r="E402"/>
  <c r="L397"/>
  <c r="M397"/>
  <c r="O399"/>
  <c r="P399"/>
  <c r="H399"/>
  <c r="I399"/>
  <c r="K399" s="1"/>
  <c r="Q398"/>
  <c r="R399"/>
  <c r="D403"/>
  <c r="N403" s="1"/>
  <c r="C402"/>
  <c r="G402" s="1"/>
  <c r="J398"/>
  <c r="F403" l="1"/>
  <c r="E403"/>
  <c r="L398"/>
  <c r="M398"/>
  <c r="O400"/>
  <c r="P400"/>
  <c r="Q399"/>
  <c r="H400"/>
  <c r="I400"/>
  <c r="K400" s="1"/>
  <c r="R400"/>
  <c r="S399"/>
  <c r="J399"/>
  <c r="D404"/>
  <c r="N404" s="1"/>
  <c r="C403"/>
  <c r="G403" s="1"/>
  <c r="S400" l="1"/>
  <c r="F404"/>
  <c r="E404"/>
  <c r="L399"/>
  <c r="M399"/>
  <c r="O401"/>
  <c r="P401"/>
  <c r="H401"/>
  <c r="I401"/>
  <c r="K401" s="1"/>
  <c r="Q400"/>
  <c r="R401"/>
  <c r="D405"/>
  <c r="N405" s="1"/>
  <c r="C404"/>
  <c r="G404" s="1"/>
  <c r="J400"/>
  <c r="F405" l="1"/>
  <c r="E405"/>
  <c r="L400"/>
  <c r="M400"/>
  <c r="Q401"/>
  <c r="O402"/>
  <c r="P402"/>
  <c r="R402" s="1"/>
  <c r="H402"/>
  <c r="I402"/>
  <c r="K402" s="1"/>
  <c r="S401"/>
  <c r="J401"/>
  <c r="D406"/>
  <c r="N406" s="1"/>
  <c r="C405"/>
  <c r="G405" s="1"/>
  <c r="S402" l="1"/>
  <c r="F406"/>
  <c r="E406"/>
  <c r="L401"/>
  <c r="M401"/>
  <c r="Q402"/>
  <c r="O403"/>
  <c r="P403"/>
  <c r="R403" s="1"/>
  <c r="H403"/>
  <c r="S403" s="1"/>
  <c r="I403"/>
  <c r="K403" s="1"/>
  <c r="D407"/>
  <c r="N407" s="1"/>
  <c r="C406"/>
  <c r="G406" s="1"/>
  <c r="J402"/>
  <c r="F407" l="1"/>
  <c r="E407"/>
  <c r="L402"/>
  <c r="M402"/>
  <c r="O404"/>
  <c r="P404"/>
  <c r="R404" s="1"/>
  <c r="H404"/>
  <c r="S404" s="1"/>
  <c r="I404"/>
  <c r="K404" s="1"/>
  <c r="Q403"/>
  <c r="J403"/>
  <c r="D408"/>
  <c r="N408" s="1"/>
  <c r="C407"/>
  <c r="G407" s="1"/>
  <c r="F408" l="1"/>
  <c r="E408"/>
  <c r="L403"/>
  <c r="M403"/>
  <c r="Q404"/>
  <c r="O405"/>
  <c r="P405"/>
  <c r="R405" s="1"/>
  <c r="H405"/>
  <c r="S405" s="1"/>
  <c r="I405"/>
  <c r="K405" s="1"/>
  <c r="D409"/>
  <c r="N409" s="1"/>
  <c r="C408"/>
  <c r="G408" s="1"/>
  <c r="J404"/>
  <c r="F409" l="1"/>
  <c r="E409"/>
  <c r="L404"/>
  <c r="M404"/>
  <c r="Q405"/>
  <c r="O406"/>
  <c r="P406"/>
  <c r="R406" s="1"/>
  <c r="H406"/>
  <c r="I406"/>
  <c r="S406"/>
  <c r="K406"/>
  <c r="J405"/>
  <c r="D410"/>
  <c r="N410" s="1"/>
  <c r="C409"/>
  <c r="G409" s="1"/>
  <c r="F410" l="1"/>
  <c r="E410"/>
  <c r="L405"/>
  <c r="M405"/>
  <c r="O407"/>
  <c r="P407"/>
  <c r="R407" s="1"/>
  <c r="H407"/>
  <c r="S407" s="1"/>
  <c r="I407"/>
  <c r="K407" s="1"/>
  <c r="Q406"/>
  <c r="D411"/>
  <c r="N411" s="1"/>
  <c r="C410"/>
  <c r="G410" s="1"/>
  <c r="J406"/>
  <c r="F411" l="1"/>
  <c r="E411"/>
  <c r="L406"/>
  <c r="M406"/>
  <c r="O408"/>
  <c r="P408"/>
  <c r="H408"/>
  <c r="I408"/>
  <c r="K408" s="1"/>
  <c r="Q407"/>
  <c r="R408"/>
  <c r="S408"/>
  <c r="J407"/>
  <c r="D412"/>
  <c r="N412" s="1"/>
  <c r="C411"/>
  <c r="G411" s="1"/>
  <c r="F412" l="1"/>
  <c r="E412"/>
  <c r="L407"/>
  <c r="M407"/>
  <c r="O409"/>
  <c r="P409"/>
  <c r="R409" s="1"/>
  <c r="H409"/>
  <c r="S409" s="1"/>
  <c r="I409"/>
  <c r="K409" s="1"/>
  <c r="Q408"/>
  <c r="D413"/>
  <c r="N413" s="1"/>
  <c r="C412"/>
  <c r="G412" s="1"/>
  <c r="J408"/>
  <c r="F413" l="1"/>
  <c r="E413"/>
  <c r="L408"/>
  <c r="M408"/>
  <c r="O410"/>
  <c r="P410"/>
  <c r="H410"/>
  <c r="I410"/>
  <c r="K410" s="1"/>
  <c r="Q409"/>
  <c r="R410"/>
  <c r="J409"/>
  <c r="D414"/>
  <c r="N414" s="1"/>
  <c r="C413"/>
  <c r="G413" s="1"/>
  <c r="F414" l="1"/>
  <c r="E414"/>
  <c r="L409"/>
  <c r="M409"/>
  <c r="O411"/>
  <c r="P411"/>
  <c r="Q410"/>
  <c r="H411"/>
  <c r="I411"/>
  <c r="R411"/>
  <c r="S410"/>
  <c r="J410"/>
  <c r="K411"/>
  <c r="D415"/>
  <c r="N415" s="1"/>
  <c r="C414"/>
  <c r="G414" s="1"/>
  <c r="F415" l="1"/>
  <c r="E415"/>
  <c r="L410"/>
  <c r="M410"/>
  <c r="O412"/>
  <c r="P412"/>
  <c r="S411"/>
  <c r="H412"/>
  <c r="I412"/>
  <c r="Q411"/>
  <c r="K412"/>
  <c r="J411"/>
  <c r="D416"/>
  <c r="N416" s="1"/>
  <c r="C415"/>
  <c r="G415" s="1"/>
  <c r="F416" l="1"/>
  <c r="E416"/>
  <c r="L411"/>
  <c r="M411"/>
  <c r="Q412"/>
  <c r="R412"/>
  <c r="O413" s="1"/>
  <c r="H413"/>
  <c r="I413"/>
  <c r="K413" s="1"/>
  <c r="S412"/>
  <c r="D417"/>
  <c r="N417" s="1"/>
  <c r="C416"/>
  <c r="G416" s="1"/>
  <c r="J412"/>
  <c r="F417" l="1"/>
  <c r="E417"/>
  <c r="L412"/>
  <c r="M412"/>
  <c r="P413"/>
  <c r="R413" s="1"/>
  <c r="O414" s="1"/>
  <c r="H414"/>
  <c r="I414"/>
  <c r="K414" s="1"/>
  <c r="S413"/>
  <c r="J413"/>
  <c r="D418"/>
  <c r="N418" s="1"/>
  <c r="C417"/>
  <c r="G417" s="1"/>
  <c r="F418" l="1"/>
  <c r="E418"/>
  <c r="L413"/>
  <c r="M413"/>
  <c r="P414"/>
  <c r="R414" s="1"/>
  <c r="O415" s="1"/>
  <c r="S414"/>
  <c r="Q413"/>
  <c r="H415"/>
  <c r="I415"/>
  <c r="K415" s="1"/>
  <c r="D419"/>
  <c r="N419" s="1"/>
  <c r="C418"/>
  <c r="G418" s="1"/>
  <c r="J414"/>
  <c r="P415" l="1"/>
  <c r="R415" s="1"/>
  <c r="P416" s="1"/>
  <c r="F419"/>
  <c r="E419"/>
  <c r="Q414"/>
  <c r="S415"/>
  <c r="L414"/>
  <c r="M414"/>
  <c r="O416"/>
  <c r="H416"/>
  <c r="I416"/>
  <c r="K416" s="1"/>
  <c r="J415"/>
  <c r="D420"/>
  <c r="N420" s="1"/>
  <c r="C419"/>
  <c r="G419" s="1"/>
  <c r="Q415" l="1"/>
  <c r="S416"/>
  <c r="R416"/>
  <c r="P417" s="1"/>
  <c r="F420"/>
  <c r="E420"/>
  <c r="L415"/>
  <c r="M415"/>
  <c r="O417"/>
  <c r="H417"/>
  <c r="I417"/>
  <c r="K417" s="1"/>
  <c r="Q416"/>
  <c r="D421"/>
  <c r="N421" s="1"/>
  <c r="C420"/>
  <c r="G420" s="1"/>
  <c r="J416"/>
  <c r="S417" l="1"/>
  <c r="R417"/>
  <c r="P418" s="1"/>
  <c r="F421"/>
  <c r="E421"/>
  <c r="L416"/>
  <c r="M416"/>
  <c r="O418"/>
  <c r="Q417"/>
  <c r="H418"/>
  <c r="I418"/>
  <c r="K418" s="1"/>
  <c r="J417"/>
  <c r="D422"/>
  <c r="N422" s="1"/>
  <c r="C421"/>
  <c r="G421" s="1"/>
  <c r="R418" l="1"/>
  <c r="O419" s="1"/>
  <c r="F422"/>
  <c r="E422"/>
  <c r="S418"/>
  <c r="L417"/>
  <c r="M417"/>
  <c r="H419"/>
  <c r="I419"/>
  <c r="K419" s="1"/>
  <c r="Q418"/>
  <c r="D423"/>
  <c r="N423" s="1"/>
  <c r="C422"/>
  <c r="G422" s="1"/>
  <c r="J418"/>
  <c r="P419" l="1"/>
  <c r="R419" s="1"/>
  <c r="O420" s="1"/>
  <c r="S419"/>
  <c r="F423"/>
  <c r="E423"/>
  <c r="L418"/>
  <c r="M418"/>
  <c r="H420"/>
  <c r="I420"/>
  <c r="K420" s="1"/>
  <c r="J419"/>
  <c r="D424"/>
  <c r="N424" s="1"/>
  <c r="C423"/>
  <c r="G423" s="1"/>
  <c r="Q419" l="1"/>
  <c r="P420"/>
  <c r="R420" s="1"/>
  <c r="O421" s="1"/>
  <c r="S420"/>
  <c r="F424"/>
  <c r="E424"/>
  <c r="L419"/>
  <c r="M419"/>
  <c r="H421"/>
  <c r="I421"/>
  <c r="K421" s="1"/>
  <c r="D425"/>
  <c r="N425" s="1"/>
  <c r="C424"/>
  <c r="G424" s="1"/>
  <c r="J420"/>
  <c r="P421" l="1"/>
  <c r="R421" s="1"/>
  <c r="P422" s="1"/>
  <c r="R422" s="1"/>
  <c r="Q420"/>
  <c r="S421"/>
  <c r="F425"/>
  <c r="E425"/>
  <c r="L420"/>
  <c r="M420"/>
  <c r="O422"/>
  <c r="H422"/>
  <c r="I422"/>
  <c r="K422" s="1"/>
  <c r="Q421"/>
  <c r="J421"/>
  <c r="D426"/>
  <c r="N426" s="1"/>
  <c r="C425"/>
  <c r="G425" s="1"/>
  <c r="S422" l="1"/>
  <c r="F426"/>
  <c r="E426"/>
  <c r="L421"/>
  <c r="M421"/>
  <c r="O423"/>
  <c r="P423"/>
  <c r="R423" s="1"/>
  <c r="H423"/>
  <c r="S423" s="1"/>
  <c r="I423"/>
  <c r="K423" s="1"/>
  <c r="Q422"/>
  <c r="D427"/>
  <c r="N427" s="1"/>
  <c r="C426"/>
  <c r="G426" s="1"/>
  <c r="J422"/>
  <c r="F427" l="1"/>
  <c r="E427"/>
  <c r="L422"/>
  <c r="M422"/>
  <c r="O424"/>
  <c r="P424"/>
  <c r="R424" s="1"/>
  <c r="H424"/>
  <c r="S424" s="1"/>
  <c r="I424"/>
  <c r="K424" s="1"/>
  <c r="Q423"/>
  <c r="J423"/>
  <c r="D428"/>
  <c r="N428" s="1"/>
  <c r="C427"/>
  <c r="G427" s="1"/>
  <c r="F428" l="1"/>
  <c r="E428"/>
  <c r="L423"/>
  <c r="M423"/>
  <c r="O425"/>
  <c r="P425"/>
  <c r="R425" s="1"/>
  <c r="H425"/>
  <c r="S425" s="1"/>
  <c r="I425"/>
  <c r="K425" s="1"/>
  <c r="Q424"/>
  <c r="D429"/>
  <c r="N429" s="1"/>
  <c r="C428"/>
  <c r="G428" s="1"/>
  <c r="J424"/>
  <c r="F429" l="1"/>
  <c r="E429"/>
  <c r="L424"/>
  <c r="M424"/>
  <c r="O426"/>
  <c r="P426"/>
  <c r="R426" s="1"/>
  <c r="H426"/>
  <c r="I426"/>
  <c r="K426" s="1"/>
  <c r="Q425"/>
  <c r="J425"/>
  <c r="D430"/>
  <c r="N430" s="1"/>
  <c r="C429"/>
  <c r="G429" s="1"/>
  <c r="F430" l="1"/>
  <c r="E430"/>
  <c r="L425"/>
  <c r="M425"/>
  <c r="O427"/>
  <c r="P427"/>
  <c r="H427"/>
  <c r="I427"/>
  <c r="K427" s="1"/>
  <c r="Q426"/>
  <c r="R427"/>
  <c r="S426"/>
  <c r="D431"/>
  <c r="N431" s="1"/>
  <c r="C430"/>
  <c r="G430" s="1"/>
  <c r="J426"/>
  <c r="F431" l="1"/>
  <c r="E431"/>
  <c r="L426"/>
  <c r="M426"/>
  <c r="O428"/>
  <c r="P428"/>
  <c r="H428"/>
  <c r="S428" s="1"/>
  <c r="I428"/>
  <c r="K428" s="1"/>
  <c r="Q427"/>
  <c r="R428"/>
  <c r="S427"/>
  <c r="J427"/>
  <c r="D432"/>
  <c r="N432" s="1"/>
  <c r="C431"/>
  <c r="G431" s="1"/>
  <c r="F432" l="1"/>
  <c r="E432"/>
  <c r="L427"/>
  <c r="M427"/>
  <c r="O429"/>
  <c r="P429"/>
  <c r="R429" s="1"/>
  <c r="H429"/>
  <c r="I429"/>
  <c r="K429" s="1"/>
  <c r="Q428"/>
  <c r="D433"/>
  <c r="N433" s="1"/>
  <c r="C432"/>
  <c r="G432" s="1"/>
  <c r="J428"/>
  <c r="F433" l="1"/>
  <c r="E433"/>
  <c r="L428"/>
  <c r="M428"/>
  <c r="O430"/>
  <c r="P430"/>
  <c r="H430"/>
  <c r="I430"/>
  <c r="K430" s="1"/>
  <c r="Q429"/>
  <c r="R430"/>
  <c r="S429"/>
  <c r="J429"/>
  <c r="D434"/>
  <c r="N434" s="1"/>
  <c r="C433"/>
  <c r="G433" s="1"/>
  <c r="F434" l="1"/>
  <c r="E434"/>
  <c r="L429"/>
  <c r="M429"/>
  <c r="Q430"/>
  <c r="O431"/>
  <c r="P431"/>
  <c r="R431" s="1"/>
  <c r="H431"/>
  <c r="I431"/>
  <c r="K431" s="1"/>
  <c r="S430"/>
  <c r="D435"/>
  <c r="N435" s="1"/>
  <c r="C434"/>
  <c r="G434" s="1"/>
  <c r="J430"/>
  <c r="F435" l="1"/>
  <c r="E435"/>
  <c r="L430"/>
  <c r="M430"/>
  <c r="O432"/>
  <c r="P432"/>
  <c r="H432"/>
  <c r="I432"/>
  <c r="K432" s="1"/>
  <c r="Q431"/>
  <c r="R432"/>
  <c r="S431"/>
  <c r="J431"/>
  <c r="D436"/>
  <c r="N436" s="1"/>
  <c r="C435"/>
  <c r="G435" s="1"/>
  <c r="F436" l="1"/>
  <c r="E436"/>
  <c r="L431"/>
  <c r="M431"/>
  <c r="Q432"/>
  <c r="O433"/>
  <c r="P433"/>
  <c r="R433" s="1"/>
  <c r="H433"/>
  <c r="S433" s="1"/>
  <c r="I433"/>
  <c r="K433" s="1"/>
  <c r="S432"/>
  <c r="D437"/>
  <c r="N437" s="1"/>
  <c r="C436"/>
  <c r="G436" s="1"/>
  <c r="J432"/>
  <c r="F437" l="1"/>
  <c r="E437"/>
  <c r="L432"/>
  <c r="M432"/>
  <c r="O434"/>
  <c r="P434"/>
  <c r="R434" s="1"/>
  <c r="H434"/>
  <c r="S434" s="1"/>
  <c r="I434"/>
  <c r="K434" s="1"/>
  <c r="Q433"/>
  <c r="J433"/>
  <c r="D438"/>
  <c r="N438" s="1"/>
  <c r="C437"/>
  <c r="G437" s="1"/>
  <c r="F438" l="1"/>
  <c r="E438"/>
  <c r="L433"/>
  <c r="M433"/>
  <c r="O435"/>
  <c r="P435"/>
  <c r="H435"/>
  <c r="I435"/>
  <c r="K435" s="1"/>
  <c r="Q434"/>
  <c r="R435"/>
  <c r="S435"/>
  <c r="D439"/>
  <c r="N439" s="1"/>
  <c r="C438"/>
  <c r="G438" s="1"/>
  <c r="J434"/>
  <c r="F439" l="1"/>
  <c r="E439"/>
  <c r="L434"/>
  <c r="M434"/>
  <c r="O436"/>
  <c r="P436"/>
  <c r="R436" s="1"/>
  <c r="H436"/>
  <c r="S436" s="1"/>
  <c r="I436"/>
  <c r="K436" s="1"/>
  <c r="Q435"/>
  <c r="J435"/>
  <c r="D440"/>
  <c r="N440" s="1"/>
  <c r="C439"/>
  <c r="G439" s="1"/>
  <c r="F440" l="1"/>
  <c r="E440"/>
  <c r="L435"/>
  <c r="M435"/>
  <c r="O437"/>
  <c r="P437"/>
  <c r="R437" s="1"/>
  <c r="H437"/>
  <c r="S437" s="1"/>
  <c r="I437"/>
  <c r="K437" s="1"/>
  <c r="Q436"/>
  <c r="D441"/>
  <c r="N441" s="1"/>
  <c r="C440"/>
  <c r="G440" s="1"/>
  <c r="J436"/>
  <c r="F441" l="1"/>
  <c r="E441"/>
  <c r="L436"/>
  <c r="M436"/>
  <c r="Q437"/>
  <c r="O438"/>
  <c r="P438"/>
  <c r="R438" s="1"/>
  <c r="H438"/>
  <c r="I438"/>
  <c r="K438" s="1"/>
  <c r="J437"/>
  <c r="D442"/>
  <c r="N442" s="1"/>
  <c r="C441"/>
  <c r="G441" s="1"/>
  <c r="S438" l="1"/>
  <c r="F442"/>
  <c r="E442"/>
  <c r="L437"/>
  <c r="M437"/>
  <c r="O439"/>
  <c r="P439"/>
  <c r="R439" s="1"/>
  <c r="H439"/>
  <c r="I439"/>
  <c r="K439" s="1"/>
  <c r="Q438"/>
  <c r="D443"/>
  <c r="N443" s="1"/>
  <c r="C442"/>
  <c r="G442" s="1"/>
  <c r="J438"/>
  <c r="F443" l="1"/>
  <c r="E443"/>
  <c r="L438"/>
  <c r="M438"/>
  <c r="O440"/>
  <c r="P440"/>
  <c r="H440"/>
  <c r="S440" s="1"/>
  <c r="I440"/>
  <c r="K440" s="1"/>
  <c r="Q439"/>
  <c r="R440"/>
  <c r="S439"/>
  <c r="J439"/>
  <c r="D444"/>
  <c r="N444" s="1"/>
  <c r="C443"/>
  <c r="G443" s="1"/>
  <c r="F444" l="1"/>
  <c r="E444"/>
  <c r="L439"/>
  <c r="M439"/>
  <c r="O441"/>
  <c r="P441"/>
  <c r="R441" s="1"/>
  <c r="H441"/>
  <c r="S441" s="1"/>
  <c r="I441"/>
  <c r="K441" s="1"/>
  <c r="Q440"/>
  <c r="D445"/>
  <c r="N445" s="1"/>
  <c r="C444"/>
  <c r="G444" s="1"/>
  <c r="J440"/>
  <c r="F445" l="1"/>
  <c r="E445"/>
  <c r="L440"/>
  <c r="M440"/>
  <c r="O442"/>
  <c r="P442"/>
  <c r="R442" s="1"/>
  <c r="H442"/>
  <c r="S442" s="1"/>
  <c r="I442"/>
  <c r="K442" s="1"/>
  <c r="Q441"/>
  <c r="J441"/>
  <c r="D446"/>
  <c r="N446" s="1"/>
  <c r="C445"/>
  <c r="G445" s="1"/>
  <c r="F446" l="1"/>
  <c r="E446"/>
  <c r="L441"/>
  <c r="M441"/>
  <c r="O443"/>
  <c r="P443"/>
  <c r="H443"/>
  <c r="I443"/>
  <c r="K443" s="1"/>
  <c r="Q442"/>
  <c r="R443"/>
  <c r="D447"/>
  <c r="N447" s="1"/>
  <c r="C446"/>
  <c r="G446" s="1"/>
  <c r="J442"/>
  <c r="F447" l="1"/>
  <c r="E447"/>
  <c r="L442"/>
  <c r="M442"/>
  <c r="O444"/>
  <c r="P444"/>
  <c r="Q443"/>
  <c r="H444"/>
  <c r="I444"/>
  <c r="K444" s="1"/>
  <c r="R444"/>
  <c r="S443"/>
  <c r="J443"/>
  <c r="D448"/>
  <c r="N448" s="1"/>
  <c r="C447"/>
  <c r="G447" s="1"/>
  <c r="F448" l="1"/>
  <c r="E448"/>
  <c r="L443"/>
  <c r="M443"/>
  <c r="O445"/>
  <c r="P445"/>
  <c r="H445"/>
  <c r="S445" s="1"/>
  <c r="I445"/>
  <c r="K445" s="1"/>
  <c r="Q444"/>
  <c r="R445"/>
  <c r="S444"/>
  <c r="D449"/>
  <c r="N449" s="1"/>
  <c r="C448"/>
  <c r="G448" s="1"/>
  <c r="J444"/>
  <c r="F449" l="1"/>
  <c r="E449"/>
  <c r="L444"/>
  <c r="M444"/>
  <c r="O446"/>
  <c r="P446"/>
  <c r="H446"/>
  <c r="I446"/>
  <c r="K446" s="1"/>
  <c r="Q445"/>
  <c r="R446"/>
  <c r="S446"/>
  <c r="J445"/>
  <c r="D450"/>
  <c r="N450" s="1"/>
  <c r="C449"/>
  <c r="G449" s="1"/>
  <c r="F450" l="1"/>
  <c r="E450"/>
  <c r="L445"/>
  <c r="M445"/>
  <c r="O447"/>
  <c r="P447"/>
  <c r="R447" s="1"/>
  <c r="H447"/>
  <c r="S447" s="1"/>
  <c r="I447"/>
  <c r="K447" s="1"/>
  <c r="Q446"/>
  <c r="D451"/>
  <c r="N451" s="1"/>
  <c r="C450"/>
  <c r="G450" s="1"/>
  <c r="J446"/>
  <c r="F451" l="1"/>
  <c r="E451"/>
  <c r="L446"/>
  <c r="M446"/>
  <c r="O448"/>
  <c r="P448"/>
  <c r="R448" s="1"/>
  <c r="H448"/>
  <c r="S448" s="1"/>
  <c r="I448"/>
  <c r="K448" s="1"/>
  <c r="Q447"/>
  <c r="J447"/>
  <c r="D452"/>
  <c r="N452" s="1"/>
  <c r="C451"/>
  <c r="G451" s="1"/>
  <c r="F452" l="1"/>
  <c r="E452"/>
  <c r="L447"/>
  <c r="M447"/>
  <c r="O449"/>
  <c r="P449"/>
  <c r="R449" s="1"/>
  <c r="H449"/>
  <c r="S449" s="1"/>
  <c r="I449"/>
  <c r="K449" s="1"/>
  <c r="Q448"/>
  <c r="D453"/>
  <c r="N453" s="1"/>
  <c r="C452"/>
  <c r="G452" s="1"/>
  <c r="J448"/>
  <c r="F453" l="1"/>
  <c r="E453"/>
  <c r="L448"/>
  <c r="M448"/>
  <c r="O450"/>
  <c r="P450"/>
  <c r="R450" s="1"/>
  <c r="H450"/>
  <c r="S450" s="1"/>
  <c r="I450"/>
  <c r="K450" s="1"/>
  <c r="Q449"/>
  <c r="J449"/>
  <c r="D454"/>
  <c r="N454" s="1"/>
  <c r="C453"/>
  <c r="G453" s="1"/>
  <c r="F454" l="1"/>
  <c r="E454"/>
  <c r="L449"/>
  <c r="M449"/>
  <c r="O451"/>
  <c r="P451"/>
  <c r="R451" s="1"/>
  <c r="H451"/>
  <c r="S451" s="1"/>
  <c r="I451"/>
  <c r="K451" s="1"/>
  <c r="Q450"/>
  <c r="D455"/>
  <c r="N455" s="1"/>
  <c r="C454"/>
  <c r="G454" s="1"/>
  <c r="J450"/>
  <c r="F455" l="1"/>
  <c r="E455"/>
  <c r="L450"/>
  <c r="M450"/>
  <c r="Q451"/>
  <c r="O452"/>
  <c r="P452"/>
  <c r="R452" s="1"/>
  <c r="H452"/>
  <c r="I452"/>
  <c r="K452" s="1"/>
  <c r="J451"/>
  <c r="D456"/>
  <c r="N456" s="1"/>
  <c r="C455"/>
  <c r="G455" s="1"/>
  <c r="F456" l="1"/>
  <c r="E456"/>
  <c r="L451"/>
  <c r="M451"/>
  <c r="S452"/>
  <c r="O453"/>
  <c r="P453"/>
  <c r="R453" s="1"/>
  <c r="H453"/>
  <c r="S453" s="1"/>
  <c r="I453"/>
  <c r="K453" s="1"/>
  <c r="Q452"/>
  <c r="D457"/>
  <c r="N457" s="1"/>
  <c r="C456"/>
  <c r="G456" s="1"/>
  <c r="J452"/>
  <c r="F457" l="1"/>
  <c r="E457"/>
  <c r="L452"/>
  <c r="M452"/>
  <c r="O454"/>
  <c r="P454"/>
  <c r="R454" s="1"/>
  <c r="H454"/>
  <c r="S454" s="1"/>
  <c r="I454"/>
  <c r="K454" s="1"/>
  <c r="Q453"/>
  <c r="J453"/>
  <c r="D458"/>
  <c r="N458" s="1"/>
  <c r="C457"/>
  <c r="G457" s="1"/>
  <c r="F458" l="1"/>
  <c r="E458"/>
  <c r="L453"/>
  <c r="M453"/>
  <c r="O455"/>
  <c r="P455"/>
  <c r="R455" s="1"/>
  <c r="H455"/>
  <c r="I455"/>
  <c r="K455" s="1"/>
  <c r="Q454"/>
  <c r="D459"/>
  <c r="N459" s="1"/>
  <c r="C458"/>
  <c r="G458" s="1"/>
  <c r="J454"/>
  <c r="F459" l="1"/>
  <c r="E459"/>
  <c r="L454"/>
  <c r="M454"/>
  <c r="O456"/>
  <c r="P456"/>
  <c r="H456"/>
  <c r="I456"/>
  <c r="Q455"/>
  <c r="R456"/>
  <c r="S455"/>
  <c r="K456"/>
  <c r="J455"/>
  <c r="D460"/>
  <c r="N460" s="1"/>
  <c r="C459"/>
  <c r="G459" s="1"/>
  <c r="F460" l="1"/>
  <c r="E460"/>
  <c r="L455"/>
  <c r="M455"/>
  <c r="Q456"/>
  <c r="O457"/>
  <c r="P457"/>
  <c r="R457" s="1"/>
  <c r="H457"/>
  <c r="S457" s="1"/>
  <c r="I457"/>
  <c r="K457" s="1"/>
  <c r="S456"/>
  <c r="D461"/>
  <c r="N461" s="1"/>
  <c r="C460"/>
  <c r="G460" s="1"/>
  <c r="J456"/>
  <c r="F461" l="1"/>
  <c r="E461"/>
  <c r="L456"/>
  <c r="M456"/>
  <c r="O458"/>
  <c r="P458"/>
  <c r="R458" s="1"/>
  <c r="H458"/>
  <c r="S458" s="1"/>
  <c r="I458"/>
  <c r="K458" s="1"/>
  <c r="Q457"/>
  <c r="J457"/>
  <c r="D462"/>
  <c r="N462" s="1"/>
  <c r="C461"/>
  <c r="G461" s="1"/>
  <c r="F462" l="1"/>
  <c r="E462"/>
  <c r="L457"/>
  <c r="M457"/>
  <c r="O459"/>
  <c r="P459"/>
  <c r="H459"/>
  <c r="I459"/>
  <c r="K459" s="1"/>
  <c r="Q458"/>
  <c r="R459"/>
  <c r="S459"/>
  <c r="D463"/>
  <c r="N463" s="1"/>
  <c r="C462"/>
  <c r="G462" s="1"/>
  <c r="J458"/>
  <c r="F463" l="1"/>
  <c r="E463"/>
  <c r="L458"/>
  <c r="M458"/>
  <c r="O460"/>
  <c r="P460"/>
  <c r="R460" s="1"/>
  <c r="H460"/>
  <c r="S460" s="1"/>
  <c r="I460"/>
  <c r="K460" s="1"/>
  <c r="Q459"/>
  <c r="J459"/>
  <c r="D464"/>
  <c r="N464" s="1"/>
  <c r="C463"/>
  <c r="G463" s="1"/>
  <c r="F464" l="1"/>
  <c r="E464"/>
  <c r="L459"/>
  <c r="M459"/>
  <c r="O461"/>
  <c r="P461"/>
  <c r="R461" s="1"/>
  <c r="H461"/>
  <c r="S461" s="1"/>
  <c r="I461"/>
  <c r="K461" s="1"/>
  <c r="Q460"/>
  <c r="D465"/>
  <c r="N465" s="1"/>
  <c r="C464"/>
  <c r="G464" s="1"/>
  <c r="J460"/>
  <c r="F465" l="1"/>
  <c r="E465"/>
  <c r="L460"/>
  <c r="M460"/>
  <c r="Q461"/>
  <c r="O462"/>
  <c r="P462"/>
  <c r="R462" s="1"/>
  <c r="H462"/>
  <c r="S462" s="1"/>
  <c r="I462"/>
  <c r="K462" s="1"/>
  <c r="J461"/>
  <c r="D466"/>
  <c r="N466" s="1"/>
  <c r="C465"/>
  <c r="G465" s="1"/>
  <c r="F466" l="1"/>
  <c r="E466"/>
  <c r="L461"/>
  <c r="M461"/>
  <c r="O463"/>
  <c r="P463"/>
  <c r="R463" s="1"/>
  <c r="H463"/>
  <c r="I463"/>
  <c r="K463" s="1"/>
  <c r="Q462"/>
  <c r="D467"/>
  <c r="N467" s="1"/>
  <c r="C466"/>
  <c r="G466" s="1"/>
  <c r="J462"/>
  <c r="F467" l="1"/>
  <c r="E467"/>
  <c r="L462"/>
  <c r="M462"/>
  <c r="O464"/>
  <c r="P464"/>
  <c r="H464"/>
  <c r="S464" s="1"/>
  <c r="I464"/>
  <c r="K464" s="1"/>
  <c r="Q463"/>
  <c r="R464"/>
  <c r="S463"/>
  <c r="J463"/>
  <c r="D468"/>
  <c r="N468" s="1"/>
  <c r="C467"/>
  <c r="G467" s="1"/>
  <c r="F468" l="1"/>
  <c r="E468"/>
  <c r="L463"/>
  <c r="M463"/>
  <c r="O465"/>
  <c r="P465"/>
  <c r="R465" s="1"/>
  <c r="H465"/>
  <c r="S465" s="1"/>
  <c r="I465"/>
  <c r="K465" s="1"/>
  <c r="Q464"/>
  <c r="D469"/>
  <c r="N469" s="1"/>
  <c r="C468"/>
  <c r="G468" s="1"/>
  <c r="J464"/>
  <c r="F469" l="1"/>
  <c r="E469"/>
  <c r="L464"/>
  <c r="M464"/>
  <c r="O466"/>
  <c r="P466"/>
  <c r="H466"/>
  <c r="S466" s="1"/>
  <c r="I466"/>
  <c r="K466" s="1"/>
  <c r="Q465"/>
  <c r="R466"/>
  <c r="J465"/>
  <c r="D470"/>
  <c r="N470" s="1"/>
  <c r="C469"/>
  <c r="G469" s="1"/>
  <c r="F470" l="1"/>
  <c r="E470"/>
  <c r="L465"/>
  <c r="M465"/>
  <c r="O467"/>
  <c r="P467"/>
  <c r="H467"/>
  <c r="I467"/>
  <c r="K467" s="1"/>
  <c r="Q466"/>
  <c r="R467"/>
  <c r="D471"/>
  <c r="N471" s="1"/>
  <c r="C470"/>
  <c r="G470" s="1"/>
  <c r="J466"/>
  <c r="F471" l="1"/>
  <c r="E471"/>
  <c r="L466"/>
  <c r="M466"/>
  <c r="O468"/>
  <c r="P468"/>
  <c r="R468" s="1"/>
  <c r="H468"/>
  <c r="I468"/>
  <c r="K468" s="1"/>
  <c r="Q467"/>
  <c r="S467"/>
  <c r="J467"/>
  <c r="D472"/>
  <c r="N472" s="1"/>
  <c r="C471"/>
  <c r="G471" s="1"/>
  <c r="Q468" l="1"/>
  <c r="F472"/>
  <c r="E472"/>
  <c r="L467"/>
  <c r="M467"/>
  <c r="O469"/>
  <c r="P469"/>
  <c r="R469" s="1"/>
  <c r="H469"/>
  <c r="S469" s="1"/>
  <c r="I469"/>
  <c r="K469" s="1"/>
  <c r="S468"/>
  <c r="D473"/>
  <c r="N473" s="1"/>
  <c r="C472"/>
  <c r="G472" s="1"/>
  <c r="J468"/>
  <c r="F473" l="1"/>
  <c r="E473"/>
  <c r="L468"/>
  <c r="M468"/>
  <c r="O470"/>
  <c r="P470"/>
  <c r="H470"/>
  <c r="S470" s="1"/>
  <c r="I470"/>
  <c r="K470" s="1"/>
  <c r="Q469"/>
  <c r="R470"/>
  <c r="J469"/>
  <c r="D474"/>
  <c r="N474" s="1"/>
  <c r="C473"/>
  <c r="G473" s="1"/>
  <c r="F474" l="1"/>
  <c r="E474"/>
  <c r="L469"/>
  <c r="M469"/>
  <c r="O471"/>
  <c r="P471"/>
  <c r="R471" s="1"/>
  <c r="H471"/>
  <c r="S471" s="1"/>
  <c r="I471"/>
  <c r="K471" s="1"/>
  <c r="Q470"/>
  <c r="D475"/>
  <c r="N475" s="1"/>
  <c r="C474"/>
  <c r="G474" s="1"/>
  <c r="J470"/>
  <c r="F475" l="1"/>
  <c r="E475"/>
  <c r="L470"/>
  <c r="M470"/>
  <c r="O472"/>
  <c r="P472"/>
  <c r="R472" s="1"/>
  <c r="H472"/>
  <c r="S472" s="1"/>
  <c r="I472"/>
  <c r="K472" s="1"/>
  <c r="Q471"/>
  <c r="J471"/>
  <c r="D476"/>
  <c r="N476" s="1"/>
  <c r="C475"/>
  <c r="G475" s="1"/>
  <c r="F476" l="1"/>
  <c r="E476"/>
  <c r="L471"/>
  <c r="M471"/>
  <c r="O473"/>
  <c r="P473"/>
  <c r="R473" s="1"/>
  <c r="H473"/>
  <c r="S473" s="1"/>
  <c r="I473"/>
  <c r="K473" s="1"/>
  <c r="Q472"/>
  <c r="D477"/>
  <c r="N477" s="1"/>
  <c r="C476"/>
  <c r="G476" s="1"/>
  <c r="J472"/>
  <c r="F477" l="1"/>
  <c r="E477"/>
  <c r="L472"/>
  <c r="M472"/>
  <c r="O474"/>
  <c r="P474"/>
  <c r="R474" s="1"/>
  <c r="H474"/>
  <c r="I474"/>
  <c r="K474" s="1"/>
  <c r="Q473"/>
  <c r="J473"/>
  <c r="D478"/>
  <c r="N478" s="1"/>
  <c r="C477"/>
  <c r="G477" s="1"/>
  <c r="F478" l="1"/>
  <c r="E478"/>
  <c r="L473"/>
  <c r="M473"/>
  <c r="Q474"/>
  <c r="O475"/>
  <c r="P475"/>
  <c r="R475" s="1"/>
  <c r="H475"/>
  <c r="I475"/>
  <c r="K475" s="1"/>
  <c r="S474"/>
  <c r="D479"/>
  <c r="N479" s="1"/>
  <c r="C478"/>
  <c r="G478" s="1"/>
  <c r="J474"/>
  <c r="F479" l="1"/>
  <c r="E479"/>
  <c r="L474"/>
  <c r="M474"/>
  <c r="Q475"/>
  <c r="S475"/>
  <c r="O476"/>
  <c r="P476"/>
  <c r="R476" s="1"/>
  <c r="H476"/>
  <c r="I476"/>
  <c r="K476" s="1"/>
  <c r="J475"/>
  <c r="D480"/>
  <c r="N480" s="1"/>
  <c r="C479"/>
  <c r="G479" s="1"/>
  <c r="F480" l="1"/>
  <c r="E480"/>
  <c r="L475"/>
  <c r="M475"/>
  <c r="O477"/>
  <c r="P477"/>
  <c r="R477" s="1"/>
  <c r="H477"/>
  <c r="I477"/>
  <c r="K477" s="1"/>
  <c r="S476"/>
  <c r="Q476"/>
  <c r="S477"/>
  <c r="D481"/>
  <c r="N481" s="1"/>
  <c r="C480"/>
  <c r="G480" s="1"/>
  <c r="J476"/>
  <c r="F481" l="1"/>
  <c r="E481"/>
  <c r="M476"/>
  <c r="L476"/>
  <c r="O478"/>
  <c r="P478"/>
  <c r="Q477"/>
  <c r="H478"/>
  <c r="I478"/>
  <c r="K478" s="1"/>
  <c r="R478"/>
  <c r="J477"/>
  <c r="D482"/>
  <c r="N482" s="1"/>
  <c r="C481"/>
  <c r="G481" s="1"/>
  <c r="F482" l="1"/>
  <c r="E482"/>
  <c r="M477"/>
  <c r="L477"/>
  <c r="O479"/>
  <c r="P479"/>
  <c r="Q478"/>
  <c r="H479"/>
  <c r="I479"/>
  <c r="K479" s="1"/>
  <c r="R479"/>
  <c r="S478"/>
  <c r="D483"/>
  <c r="N483" s="1"/>
  <c r="C482"/>
  <c r="G482" s="1"/>
  <c r="J478"/>
  <c r="F483" l="1"/>
  <c r="E483"/>
  <c r="M478"/>
  <c r="L478"/>
  <c r="S479"/>
  <c r="O480"/>
  <c r="P480"/>
  <c r="R480" s="1"/>
  <c r="H480"/>
  <c r="S480" s="1"/>
  <c r="I480"/>
  <c r="K480" s="1"/>
  <c r="Q479"/>
  <c r="J479"/>
  <c r="D484"/>
  <c r="N484" s="1"/>
  <c r="C483"/>
  <c r="G483" s="1"/>
  <c r="F484" l="1"/>
  <c r="E484"/>
  <c r="M479"/>
  <c r="L479"/>
  <c r="O481"/>
  <c r="P481"/>
  <c r="R481" s="1"/>
  <c r="H481"/>
  <c r="I481"/>
  <c r="K481" s="1"/>
  <c r="Q480"/>
  <c r="D485"/>
  <c r="N485" s="1"/>
  <c r="C484"/>
  <c r="G484" s="1"/>
  <c r="J480"/>
  <c r="F485" l="1"/>
  <c r="E485"/>
  <c r="M480"/>
  <c r="L480"/>
  <c r="Q481"/>
  <c r="O482"/>
  <c r="P482"/>
  <c r="R482" s="1"/>
  <c r="H482"/>
  <c r="I482"/>
  <c r="K482" s="1"/>
  <c r="S481"/>
  <c r="D486"/>
  <c r="N486" s="1"/>
  <c r="C485"/>
  <c r="G485" s="1"/>
  <c r="J481"/>
  <c r="F486" l="1"/>
  <c r="E486"/>
  <c r="M481"/>
  <c r="L481"/>
  <c r="S482"/>
  <c r="O483"/>
  <c r="P483"/>
  <c r="H483"/>
  <c r="S483" s="1"/>
  <c r="I483"/>
  <c r="K483" s="1"/>
  <c r="Q482"/>
  <c r="R483"/>
  <c r="J482"/>
  <c r="D487"/>
  <c r="N487" s="1"/>
  <c r="C486"/>
  <c r="G486" s="1"/>
  <c r="F487" l="1"/>
  <c r="E487"/>
  <c r="M482"/>
  <c r="L482"/>
  <c r="Q483"/>
  <c r="O484"/>
  <c r="P484"/>
  <c r="R484" s="1"/>
  <c r="H484"/>
  <c r="I484"/>
  <c r="K484" s="1"/>
  <c r="S484"/>
  <c r="J483"/>
  <c r="D488"/>
  <c r="N488" s="1"/>
  <c r="C487"/>
  <c r="G487" s="1"/>
  <c r="F488" l="1"/>
  <c r="E488"/>
  <c r="L483"/>
  <c r="M483"/>
  <c r="O485"/>
  <c r="P485"/>
  <c r="H485"/>
  <c r="S485" s="1"/>
  <c r="I485"/>
  <c r="K485" s="1"/>
  <c r="Q484"/>
  <c r="R485"/>
  <c r="J484"/>
  <c r="D489"/>
  <c r="N489" s="1"/>
  <c r="C488"/>
  <c r="G488" s="1"/>
  <c r="F489" l="1"/>
  <c r="E489"/>
  <c r="M484"/>
  <c r="L484"/>
  <c r="O486"/>
  <c r="P486"/>
  <c r="R486" s="1"/>
  <c r="H486"/>
  <c r="S486" s="1"/>
  <c r="I486"/>
  <c r="K486" s="1"/>
  <c r="Q485"/>
  <c r="J485"/>
  <c r="D490"/>
  <c r="N490" s="1"/>
  <c r="C489"/>
  <c r="G489" s="1"/>
  <c r="F490" l="1"/>
  <c r="E490"/>
  <c r="M485"/>
  <c r="L485"/>
  <c r="O487"/>
  <c r="P487"/>
  <c r="H487"/>
  <c r="I487"/>
  <c r="K487" s="1"/>
  <c r="Q486"/>
  <c r="R487"/>
  <c r="S487"/>
  <c r="J486"/>
  <c r="D491"/>
  <c r="N491" s="1"/>
  <c r="C490"/>
  <c r="G490" s="1"/>
  <c r="F491" l="1"/>
  <c r="E491"/>
  <c r="M486"/>
  <c r="L486"/>
  <c r="O488"/>
  <c r="P488"/>
  <c r="R488" s="1"/>
  <c r="H488"/>
  <c r="I488"/>
  <c r="K488" s="1"/>
  <c r="Q487"/>
  <c r="J487"/>
  <c r="D492"/>
  <c r="N492" s="1"/>
  <c r="C491"/>
  <c r="G491" s="1"/>
  <c r="F492" l="1"/>
  <c r="E492"/>
  <c r="M487"/>
  <c r="L487"/>
  <c r="O489"/>
  <c r="P489"/>
  <c r="Q488"/>
  <c r="H489"/>
  <c r="I489"/>
  <c r="R489"/>
  <c r="S488"/>
  <c r="J488"/>
  <c r="K489"/>
  <c r="D493"/>
  <c r="N493" s="1"/>
  <c r="C492"/>
  <c r="G492" s="1"/>
  <c r="F493" l="1"/>
  <c r="E493"/>
  <c r="M488"/>
  <c r="L488"/>
  <c r="S489"/>
  <c r="O490"/>
  <c r="P490"/>
  <c r="R490" s="1"/>
  <c r="H490"/>
  <c r="S490" s="1"/>
  <c r="I490"/>
  <c r="K490" s="1"/>
  <c r="Q489"/>
  <c r="J489"/>
  <c r="D494"/>
  <c r="N494" s="1"/>
  <c r="C493"/>
  <c r="G493" s="1"/>
  <c r="F494" l="1"/>
  <c r="E494"/>
  <c r="M489"/>
  <c r="L489"/>
  <c r="O491"/>
  <c r="P491"/>
  <c r="H491"/>
  <c r="I491"/>
  <c r="Q490"/>
  <c r="R491"/>
  <c r="S491"/>
  <c r="K491"/>
  <c r="D495"/>
  <c r="N495" s="1"/>
  <c r="C494"/>
  <c r="G494" s="1"/>
  <c r="J490"/>
  <c r="F495" l="1"/>
  <c r="E495"/>
  <c r="M490"/>
  <c r="L490"/>
  <c r="O492"/>
  <c r="P492"/>
  <c r="Q491"/>
  <c r="H492"/>
  <c r="I492"/>
  <c r="K492" s="1"/>
  <c r="R492"/>
  <c r="J491"/>
  <c r="D496"/>
  <c r="N496" s="1"/>
  <c r="C495"/>
  <c r="G495" s="1"/>
  <c r="S492" l="1"/>
  <c r="F496"/>
  <c r="E496"/>
  <c r="L491"/>
  <c r="M491"/>
  <c r="O493"/>
  <c r="P493"/>
  <c r="H493"/>
  <c r="S493" s="1"/>
  <c r="I493"/>
  <c r="K493" s="1"/>
  <c r="Q492"/>
  <c r="R493"/>
  <c r="D497"/>
  <c r="N497" s="1"/>
  <c r="C496"/>
  <c r="G496" s="1"/>
  <c r="J492"/>
  <c r="F497" l="1"/>
  <c r="E497"/>
  <c r="M492"/>
  <c r="L492"/>
  <c r="O494"/>
  <c r="P494"/>
  <c r="H494"/>
  <c r="I494"/>
  <c r="K494" s="1"/>
  <c r="Q493"/>
  <c r="R494"/>
  <c r="J493"/>
  <c r="D498"/>
  <c r="N498" s="1"/>
  <c r="C497"/>
  <c r="G497" s="1"/>
  <c r="F498" l="1"/>
  <c r="E498"/>
  <c r="M493"/>
  <c r="L493"/>
  <c r="Q494"/>
  <c r="O495"/>
  <c r="P495"/>
  <c r="R495" s="1"/>
  <c r="H495"/>
  <c r="S495" s="1"/>
  <c r="I495"/>
  <c r="K495" s="1"/>
  <c r="S494"/>
  <c r="D499"/>
  <c r="N499" s="1"/>
  <c r="C498"/>
  <c r="G498" s="1"/>
  <c r="J494"/>
  <c r="F499" l="1"/>
  <c r="E499"/>
  <c r="M494"/>
  <c r="L494"/>
  <c r="O496"/>
  <c r="P496"/>
  <c r="R496" s="1"/>
  <c r="H496"/>
  <c r="I496"/>
  <c r="K496" s="1"/>
  <c r="Q495"/>
  <c r="J495"/>
  <c r="D500"/>
  <c r="N500" s="1"/>
  <c r="C499"/>
  <c r="G499" s="1"/>
  <c r="F500" l="1"/>
  <c r="E500"/>
  <c r="M495"/>
  <c r="L495"/>
  <c r="O497"/>
  <c r="P497"/>
  <c r="H497"/>
  <c r="I497"/>
  <c r="Q496"/>
  <c r="R497"/>
  <c r="S496"/>
  <c r="K497"/>
  <c r="D501"/>
  <c r="N501" s="1"/>
  <c r="C500"/>
  <c r="G500" s="1"/>
  <c r="J496"/>
  <c r="F501" l="1"/>
  <c r="E501"/>
  <c r="M496"/>
  <c r="L496"/>
  <c r="Q497"/>
  <c r="O498"/>
  <c r="P498"/>
  <c r="R498" s="1"/>
  <c r="H498"/>
  <c r="S498" s="1"/>
  <c r="I498"/>
  <c r="K498" s="1"/>
  <c r="S497"/>
  <c r="J497"/>
  <c r="D502"/>
  <c r="N502" s="1"/>
  <c r="C501"/>
  <c r="G501" s="1"/>
  <c r="F502" l="1"/>
  <c r="E502"/>
  <c r="M497"/>
  <c r="L497"/>
  <c r="O499"/>
  <c r="P499"/>
  <c r="R499" s="1"/>
  <c r="H499"/>
  <c r="I499"/>
  <c r="K499" s="1"/>
  <c r="Q498"/>
  <c r="D503"/>
  <c r="N503" s="1"/>
  <c r="C502"/>
  <c r="G502" s="1"/>
  <c r="J498"/>
  <c r="F503" l="1"/>
  <c r="E503"/>
  <c r="M498"/>
  <c r="L498"/>
  <c r="O500"/>
  <c r="P500"/>
  <c r="R500" s="1"/>
  <c r="H500"/>
  <c r="I500"/>
  <c r="K500" s="1"/>
  <c r="S499"/>
  <c r="Q499"/>
  <c r="J499"/>
  <c r="D504"/>
  <c r="N504" s="1"/>
  <c r="C503"/>
  <c r="G503" s="1"/>
  <c r="F504" l="1"/>
  <c r="E504"/>
  <c r="L499"/>
  <c r="M499"/>
  <c r="S500"/>
  <c r="O501"/>
  <c r="P501"/>
  <c r="H501"/>
  <c r="I501"/>
  <c r="Q500"/>
  <c r="R501"/>
  <c r="S501"/>
  <c r="K501"/>
  <c r="D505"/>
  <c r="N505" s="1"/>
  <c r="C504"/>
  <c r="G504" s="1"/>
  <c r="J500"/>
  <c r="F505" l="1"/>
  <c r="E505"/>
  <c r="M500"/>
  <c r="L500"/>
  <c r="O502"/>
  <c r="P502"/>
  <c r="H502"/>
  <c r="I502"/>
  <c r="K502" s="1"/>
  <c r="Q501"/>
  <c r="R502"/>
  <c r="J501"/>
  <c r="D506"/>
  <c r="N506" s="1"/>
  <c r="C505"/>
  <c r="G505" s="1"/>
  <c r="F506" l="1"/>
  <c r="E506"/>
  <c r="M501"/>
  <c r="L501"/>
  <c r="O503"/>
  <c r="P503"/>
  <c r="H503"/>
  <c r="S503" s="1"/>
  <c r="I503"/>
  <c r="K503" s="1"/>
  <c r="S502"/>
  <c r="R503"/>
  <c r="Q502"/>
  <c r="D507"/>
  <c r="N507" s="1"/>
  <c r="C506"/>
  <c r="G506" s="1"/>
  <c r="J502"/>
  <c r="F507" l="1"/>
  <c r="E507"/>
  <c r="M502"/>
  <c r="L502"/>
  <c r="O504"/>
  <c r="P504"/>
  <c r="R504" s="1"/>
  <c r="H504"/>
  <c r="S504" s="1"/>
  <c r="I504"/>
  <c r="K504" s="1"/>
  <c r="Q503"/>
  <c r="J503"/>
  <c r="D508"/>
  <c r="N508" s="1"/>
  <c r="C507"/>
  <c r="G507" s="1"/>
  <c r="F508" l="1"/>
  <c r="E508"/>
  <c r="M503"/>
  <c r="L503"/>
  <c r="O505"/>
  <c r="P505"/>
  <c r="R505" s="1"/>
  <c r="H505"/>
  <c r="S505" s="1"/>
  <c r="I505"/>
  <c r="K505" s="1"/>
  <c r="Q504"/>
  <c r="J504"/>
  <c r="D509"/>
  <c r="N509" s="1"/>
  <c r="C508"/>
  <c r="G508" s="1"/>
  <c r="F509" l="1"/>
  <c r="E509"/>
  <c r="M504"/>
  <c r="L504"/>
  <c r="O506"/>
  <c r="P506"/>
  <c r="R506" s="1"/>
  <c r="H506"/>
  <c r="I506"/>
  <c r="K506" s="1"/>
  <c r="Q505"/>
  <c r="D510"/>
  <c r="N510" s="1"/>
  <c r="C509"/>
  <c r="G509" s="1"/>
  <c r="J505"/>
  <c r="C510" l="1"/>
  <c r="G510" s="1"/>
  <c r="H25"/>
  <c r="F510"/>
  <c r="E510"/>
  <c r="M505"/>
  <c r="L505"/>
  <c r="O507"/>
  <c r="P507"/>
  <c r="Q506"/>
  <c r="H507"/>
  <c r="I507"/>
  <c r="K507" s="1"/>
  <c r="R507"/>
  <c r="S506"/>
  <c r="J506"/>
  <c r="M506" l="1"/>
  <c r="L506"/>
  <c r="Q507"/>
  <c r="O508"/>
  <c r="P508"/>
  <c r="R508" s="1"/>
  <c r="H508"/>
  <c r="S508" s="1"/>
  <c r="I508"/>
  <c r="K508" s="1"/>
  <c r="S507"/>
  <c r="J507"/>
  <c r="M507" l="1"/>
  <c r="L507"/>
  <c r="O509"/>
  <c r="P509"/>
  <c r="R509" s="1"/>
  <c r="H509"/>
  <c r="S509" s="1"/>
  <c r="I509"/>
  <c r="K509" s="1"/>
  <c r="Q508"/>
  <c r="J508"/>
  <c r="M508" l="1"/>
  <c r="L508"/>
  <c r="O510"/>
  <c r="P510"/>
  <c r="R510" s="1"/>
  <c r="H510"/>
  <c r="S510" s="1"/>
  <c r="G24" s="1"/>
  <c r="H24" s="1"/>
  <c r="H26" s="1"/>
  <c r="I510"/>
  <c r="Q509"/>
  <c r="K510"/>
  <c r="J509"/>
  <c r="M509" l="1"/>
  <c r="L509"/>
  <c r="Q510"/>
  <c r="J510"/>
  <c r="M510" l="1"/>
  <c r="L510"/>
</calcChain>
</file>

<file path=xl/sharedStrings.xml><?xml version="1.0" encoding="utf-8"?>
<sst xmlns="http://schemas.openxmlformats.org/spreadsheetml/2006/main" count="2013" uniqueCount="490">
  <si>
    <t>Data wypłaty</t>
  </si>
  <si>
    <t>Kurs średni NBP</t>
  </si>
  <si>
    <t>Marża</t>
  </si>
  <si>
    <t>Rata kapitałowa (CHF)</t>
  </si>
  <si>
    <t>data</t>
  </si>
  <si>
    <t>1 USD</t>
  </si>
  <si>
    <t>1 EUR</t>
  </si>
  <si>
    <t>1 CHF</t>
  </si>
  <si>
    <t>1 GBP</t>
  </si>
  <si>
    <t>Nr tabeli</t>
  </si>
  <si>
    <t>dolar amerykanski</t>
  </si>
  <si>
    <t>euro</t>
  </si>
  <si>
    <t>frank szwajcarski</t>
  </si>
  <si>
    <t>funt szterling</t>
  </si>
  <si>
    <t>/A/NBP/2005</t>
  </si>
  <si>
    <t>/A/NBP/2006</t>
  </si>
  <si>
    <t>/A/NBP/2007</t>
  </si>
  <si>
    <t>/A/NBP/2008</t>
  </si>
  <si>
    <t>/A/NBP/2009</t>
  </si>
  <si>
    <t>/A/NBP/2010</t>
  </si>
  <si>
    <t>/A/NBP/2011</t>
  </si>
  <si>
    <t>001/A/NBP/2012</t>
  </si>
  <si>
    <t>002/A/NBP/2012</t>
  </si>
  <si>
    <t>003/A/NBP/2012</t>
  </si>
  <si>
    <t>004/A/NBP/2012</t>
  </si>
  <si>
    <t>005/A/NBP/2012</t>
  </si>
  <si>
    <t>006/A/NBP/2012</t>
  </si>
  <si>
    <t>007/A/NBP/2012</t>
  </si>
  <si>
    <t>008/A/NBP/2012</t>
  </si>
  <si>
    <t>009/A/NBP/2012</t>
  </si>
  <si>
    <t>010/A/NBP/2012</t>
  </si>
  <si>
    <t>011/A/NBP/2012</t>
  </si>
  <si>
    <t>012/A/NBP/2012</t>
  </si>
  <si>
    <t>013/A/NBP/2012</t>
  </si>
  <si>
    <t>014/A/NBP/2012</t>
  </si>
  <si>
    <t>015/A/NBP/2012</t>
  </si>
  <si>
    <t>016/A/NBP/2012</t>
  </si>
  <si>
    <t>017/A/NBP/2012</t>
  </si>
  <si>
    <t>018/A/NBP/2012</t>
  </si>
  <si>
    <t>019/A/NBP/2012</t>
  </si>
  <si>
    <t>020/A/NBP/2012</t>
  </si>
  <si>
    <t>021/A/NBP/2012</t>
  </si>
  <si>
    <t>022/A/NBP/2012</t>
  </si>
  <si>
    <t>023/A/NBP/2012</t>
  </si>
  <si>
    <t>024/A/NBP/2012</t>
  </si>
  <si>
    <t>025/A/NBP/2012</t>
  </si>
  <si>
    <t>026/A/NBP/2012</t>
  </si>
  <si>
    <t>027/A/NBP/2012</t>
  </si>
  <si>
    <t>028/A/NBP/2012</t>
  </si>
  <si>
    <t>029/A/NBP/2012</t>
  </si>
  <si>
    <t>030/A/NBP/2012</t>
  </si>
  <si>
    <t>031/A/NBP/2012</t>
  </si>
  <si>
    <t>032/A/NBP/2012</t>
  </si>
  <si>
    <t>033/A/NBP/2012</t>
  </si>
  <si>
    <t>034/A/NBP/2012</t>
  </si>
  <si>
    <t>035/A/NBP/2012</t>
  </si>
  <si>
    <t>036/A/NBP/2012</t>
  </si>
  <si>
    <t>037/A/NBP/2012</t>
  </si>
  <si>
    <t>038/A/NBP/2012</t>
  </si>
  <si>
    <t>039/A/NBP/2012</t>
  </si>
  <si>
    <t>040/A/NBP/2012</t>
  </si>
  <si>
    <t>041/A/NBP/2012</t>
  </si>
  <si>
    <t>042/A/NBP/2012</t>
  </si>
  <si>
    <t>043/A/NBP/2012</t>
  </si>
  <si>
    <t>044/A/NBP/2012</t>
  </si>
  <si>
    <t>045/A/NBP/2012</t>
  </si>
  <si>
    <t>046/A/NBP/2012</t>
  </si>
  <si>
    <t>047/A/NBP/2012</t>
  </si>
  <si>
    <t>048/A/NBP/2012</t>
  </si>
  <si>
    <t>049/A/NBP/2012</t>
  </si>
  <si>
    <t>050/A/NBP/2012</t>
  </si>
  <si>
    <t>051/A/NBP/2012</t>
  </si>
  <si>
    <t>052/A/NBP/2012</t>
  </si>
  <si>
    <t>053/A/NBP/2012</t>
  </si>
  <si>
    <t>054/A/NBP/2012</t>
  </si>
  <si>
    <t>055/A/NBP/2012</t>
  </si>
  <si>
    <t>056/A/NBP/2012</t>
  </si>
  <si>
    <t>057/A/NBP/2012</t>
  </si>
  <si>
    <t>058/A/NBP/2012</t>
  </si>
  <si>
    <t>059/A/NBP/2012</t>
  </si>
  <si>
    <t>060/A/NBP/2012</t>
  </si>
  <si>
    <t>061/A/NBP/2012</t>
  </si>
  <si>
    <t>062/A/NBP/2012</t>
  </si>
  <si>
    <t>063/A/NBP/2012</t>
  </si>
  <si>
    <t>064/A/NBP/2012</t>
  </si>
  <si>
    <t>065/A/NBP/2012</t>
  </si>
  <si>
    <t>066/A/NBP/2012</t>
  </si>
  <si>
    <t>067/A/NBP/2012</t>
  </si>
  <si>
    <t>068/A/NBP/2012</t>
  </si>
  <si>
    <t>069/A/NBP/2012</t>
  </si>
  <si>
    <t>070/A/NBP/2012</t>
  </si>
  <si>
    <t>071/A/NBP/2012</t>
  </si>
  <si>
    <t>072/A/NBP/2012</t>
  </si>
  <si>
    <t>073/A/NBP/2012</t>
  </si>
  <si>
    <t>074/A/NBP/2012</t>
  </si>
  <si>
    <t>075/A/NBP/2012</t>
  </si>
  <si>
    <t>076/A/NBP/2012</t>
  </si>
  <si>
    <t>077/A/NBP/2012</t>
  </si>
  <si>
    <t>078/A/NBP/2012</t>
  </si>
  <si>
    <t>079/A/NBP/2012</t>
  </si>
  <si>
    <t>080/A/NBP/2012</t>
  </si>
  <si>
    <t>081/A/NBP/2012</t>
  </si>
  <si>
    <t>082/A/NBP/2012</t>
  </si>
  <si>
    <t>083/A/NBP/2012</t>
  </si>
  <si>
    <t>084/A/NBP/2012</t>
  </si>
  <si>
    <t>085/A/NBP/2012</t>
  </si>
  <si>
    <t>086/A/NBP/2012</t>
  </si>
  <si>
    <t>087/A/NBP/2012</t>
  </si>
  <si>
    <t>088/A/NBP/2012</t>
  </si>
  <si>
    <t>089/A/NBP/2012</t>
  </si>
  <si>
    <t>090/A/NBP/2012</t>
  </si>
  <si>
    <t>091/A/NBP/2012</t>
  </si>
  <si>
    <t>092/A/NBP/2012</t>
  </si>
  <si>
    <t>093/A/NBP/2012</t>
  </si>
  <si>
    <t>094/A/NBP/2012</t>
  </si>
  <si>
    <t>095/A/NBP/2012</t>
  </si>
  <si>
    <t>096/A/NBP/2012</t>
  </si>
  <si>
    <t>097/A/NBP/2012</t>
  </si>
  <si>
    <t>098/A/NBP/2012</t>
  </si>
  <si>
    <t>099/A/NBP/2012</t>
  </si>
  <si>
    <t>100/A/NBP/2012</t>
  </si>
  <si>
    <t>101/A/NBP/2012</t>
  </si>
  <si>
    <t>102/A/NBP/2012</t>
  </si>
  <si>
    <t>103/A/NBP/2012</t>
  </si>
  <si>
    <t>104/A/NBP/2012</t>
  </si>
  <si>
    <t>105/A/NBP/2012</t>
  </si>
  <si>
    <t>106/A/NBP/2012</t>
  </si>
  <si>
    <t>107/A/NBP/2012</t>
  </si>
  <si>
    <t>108/A/NBP/2012</t>
  </si>
  <si>
    <t>109/A/NBP/2012</t>
  </si>
  <si>
    <t>110/A/NBP/2012</t>
  </si>
  <si>
    <t>111/A/NBP/2012</t>
  </si>
  <si>
    <t>112/A/NBP/2012</t>
  </si>
  <si>
    <t>113/A/NBP/2012</t>
  </si>
  <si>
    <t>114/A/NBP/2012</t>
  </si>
  <si>
    <t>115/A/NBP/2012</t>
  </si>
  <si>
    <t>116/A/NBP/2012</t>
  </si>
  <si>
    <t>117/A/NBP/2012</t>
  </si>
  <si>
    <t>118/A/NBP/2012</t>
  </si>
  <si>
    <t>119/A/NBP/2012</t>
  </si>
  <si>
    <t>120/A/NBP/2012</t>
  </si>
  <si>
    <t>121/A/NBP/2012</t>
  </si>
  <si>
    <t>122/A/NBP/2012</t>
  </si>
  <si>
    <t>123/A/NBP/2012</t>
  </si>
  <si>
    <t>124/A/NBP/2012</t>
  </si>
  <si>
    <t>125/A/NBP/2012</t>
  </si>
  <si>
    <t>126/A/NBP/2012</t>
  </si>
  <si>
    <t>127/A/NBP/2012</t>
  </si>
  <si>
    <t>128/A/NBP/2012</t>
  </si>
  <si>
    <t>129/A/NBP/2012</t>
  </si>
  <si>
    <t>130/A/NBP/2012</t>
  </si>
  <si>
    <t>131/A/NBP/2012</t>
  </si>
  <si>
    <t>132/A/NBP/2012</t>
  </si>
  <si>
    <t>133/A/NBP/2012</t>
  </si>
  <si>
    <t>134/A/NBP/2012</t>
  </si>
  <si>
    <t>135/A/NBP/2012</t>
  </si>
  <si>
    <t>136/A/NBP/2012</t>
  </si>
  <si>
    <t>137/A/NBP/2012</t>
  </si>
  <si>
    <t>138/A/NBP/2012</t>
  </si>
  <si>
    <t>139/A/NBP/2012</t>
  </si>
  <si>
    <t>140/A/NBP/2012</t>
  </si>
  <si>
    <t>141/A/NBP/2012</t>
  </si>
  <si>
    <t>142/A/NBP/2012</t>
  </si>
  <si>
    <t>143/A/NBP/2012</t>
  </si>
  <si>
    <t>144/A/NBP/2012</t>
  </si>
  <si>
    <t>145/A/NBP/2012</t>
  </si>
  <si>
    <t>146/A/NBP/2012</t>
  </si>
  <si>
    <t>147/A/NBP/2012</t>
  </si>
  <si>
    <t>148/A/NBP/2012</t>
  </si>
  <si>
    <t>149/A/NBP/2012</t>
  </si>
  <si>
    <t>150/A/NBP/2012</t>
  </si>
  <si>
    <t>151/A/NBP/2012</t>
  </si>
  <si>
    <t>152/A/NBP/2012</t>
  </si>
  <si>
    <t>153/A/NBP/2012</t>
  </si>
  <si>
    <t>154/A/NBP/2012</t>
  </si>
  <si>
    <t>155/A/NBP/2012</t>
  </si>
  <si>
    <t>156/A/NBP/2012</t>
  </si>
  <si>
    <t>157/A/NBP/2012</t>
  </si>
  <si>
    <t>158/A/NBP/2012</t>
  </si>
  <si>
    <t>159/A/NBP/2012</t>
  </si>
  <si>
    <t>160/A/NBP/2012</t>
  </si>
  <si>
    <t>161/A/NBP/2012</t>
  </si>
  <si>
    <t>162/A/NBP/2012</t>
  </si>
  <si>
    <t>163/A/NBP/2012</t>
  </si>
  <si>
    <t>164/A/NBP/2012</t>
  </si>
  <si>
    <t>165/A/NBP/2012</t>
  </si>
  <si>
    <t>166/A/NBP/2012</t>
  </si>
  <si>
    <t>167/A/NBP/2012</t>
  </si>
  <si>
    <t>168/A/NBP/2012</t>
  </si>
  <si>
    <t>169/A/NBP/2012</t>
  </si>
  <si>
    <t>170/A/NBP/2012</t>
  </si>
  <si>
    <t>171/A/NBP/2012</t>
  </si>
  <si>
    <t>172/A/NBP/2012</t>
  </si>
  <si>
    <t>173/A/NBP/2012</t>
  </si>
  <si>
    <t>174/A/NBP/2012</t>
  </si>
  <si>
    <t>175/A/NBP/2012</t>
  </si>
  <si>
    <t>176/A/NBP/2012</t>
  </si>
  <si>
    <t>177/A/NBP/2012</t>
  </si>
  <si>
    <t>178/A/NBP/2012</t>
  </si>
  <si>
    <t>179/A/NBP/2012</t>
  </si>
  <si>
    <t>180/A/NBP/2012</t>
  </si>
  <si>
    <t>181/A/NBP/2012</t>
  </si>
  <si>
    <t>182/A/NBP/2012</t>
  </si>
  <si>
    <t>183/A/NBP/2012</t>
  </si>
  <si>
    <t>184/A/NBP/2012</t>
  </si>
  <si>
    <t>185/A/NBP/2012</t>
  </si>
  <si>
    <t>186/A/NBP/2012</t>
  </si>
  <si>
    <t>187/A/NBP/2012</t>
  </si>
  <si>
    <t>188/A/NBP/2012</t>
  </si>
  <si>
    <t>189/A/NBP/2012</t>
  </si>
  <si>
    <t>190/A/NBP/2012</t>
  </si>
  <si>
    <t>191/A/NBP/2012</t>
  </si>
  <si>
    <t>192/A/NBP/2012</t>
  </si>
  <si>
    <t>193/A/NBP/2012</t>
  </si>
  <si>
    <t>194/A/NBP/2012</t>
  </si>
  <si>
    <t>195/A/NBP/2012</t>
  </si>
  <si>
    <t>196/A/NBP/2012</t>
  </si>
  <si>
    <t>197/A/NBP/2012</t>
  </si>
  <si>
    <t>198/A/NBP/2012</t>
  </si>
  <si>
    <t>199/A/NBP/2012</t>
  </si>
  <si>
    <t>200/A/NBP/2012</t>
  </si>
  <si>
    <t>201/A/NBP/2012</t>
  </si>
  <si>
    <t>202/A/NBP/2012</t>
  </si>
  <si>
    <t>203/A/NBP/2012</t>
  </si>
  <si>
    <t>204/A/NBP/2012</t>
  </si>
  <si>
    <t>205/A/NBP/2012</t>
  </si>
  <si>
    <t>206/A/NBP/2012</t>
  </si>
  <si>
    <t>207/A/NBP/2012</t>
  </si>
  <si>
    <t>208/A/NBP/2012</t>
  </si>
  <si>
    <t>209/A/NBP/2012</t>
  </si>
  <si>
    <t>210/A/NBP/2012</t>
  </si>
  <si>
    <t>211/A/NBP/2012</t>
  </si>
  <si>
    <t>212/A/NBP/2012</t>
  </si>
  <si>
    <t>213/A/NBP/2012</t>
  </si>
  <si>
    <t>214/A/NBP/2012</t>
  </si>
  <si>
    <t>215/A/NBP/2012</t>
  </si>
  <si>
    <t>216/A/NBP/2012</t>
  </si>
  <si>
    <t>217/A/NBP/2012</t>
  </si>
  <si>
    <t>218/A/NBP/2012</t>
  </si>
  <si>
    <t>219/A/NBP/2012</t>
  </si>
  <si>
    <t>220/A/NBP/2012</t>
  </si>
  <si>
    <t>221/A/NBP/2012</t>
  </si>
  <si>
    <t>222/A/NBP/2012</t>
  </si>
  <si>
    <t>223/A/NBP/2012</t>
  </si>
  <si>
    <t>224/A/NBP/2012</t>
  </si>
  <si>
    <t>225/A/NBP/2012</t>
  </si>
  <si>
    <t>226/A/NBP/2012</t>
  </si>
  <si>
    <t>227/A/NBP/2012</t>
  </si>
  <si>
    <t>228/A/NBP/2012</t>
  </si>
  <si>
    <t>229/A/NBP/2012</t>
  </si>
  <si>
    <t>230/A/NBP/2012</t>
  </si>
  <si>
    <t>231/A/NBP/2012</t>
  </si>
  <si>
    <t>232/A/NBP/2012</t>
  </si>
  <si>
    <t>233/A/NBP/2012</t>
  </si>
  <si>
    <t>234/A/NBP/2012</t>
  </si>
  <si>
    <t>235/A/NBP/2012</t>
  </si>
  <si>
    <t>236/A/NBP/2012</t>
  </si>
  <si>
    <t>237/A/NBP/2012</t>
  </si>
  <si>
    <t>238/A/NBP/2012</t>
  </si>
  <si>
    <t>239/A/NBP/2012</t>
  </si>
  <si>
    <t>240/A/NBP/2012</t>
  </si>
  <si>
    <t>241/A/NBP/2012</t>
  </si>
  <si>
    <t>242/A/NBP/2012</t>
  </si>
  <si>
    <t>243/A/NBP/2012</t>
  </si>
  <si>
    <t>244/A/NBP/2012</t>
  </si>
  <si>
    <t>245/A/NBP/2012</t>
  </si>
  <si>
    <t>246/A/NBP/2012</t>
  </si>
  <si>
    <t>247/A/NBP/2012</t>
  </si>
  <si>
    <t>248/A/NBP/2012</t>
  </si>
  <si>
    <t>249/A/NBP/2012</t>
  </si>
  <si>
    <t>250/A/NBP/2012</t>
  </si>
  <si>
    <t>251/A/NBP/2012</t>
  </si>
  <si>
    <t>252/A/NBP/2012</t>
  </si>
  <si>
    <t>001/A/NBP/2013</t>
  </si>
  <si>
    <t>002/A/NBP/2013</t>
  </si>
  <si>
    <t>003/A/NBP/2013</t>
  </si>
  <si>
    <t>004/A/NBP/2013</t>
  </si>
  <si>
    <t>005/A/NBP/2013</t>
  </si>
  <si>
    <t>006/A/NBP/2013</t>
  </si>
  <si>
    <t>007/A/NBP/2013</t>
  </si>
  <si>
    <t>008/A/NBP/2013</t>
  </si>
  <si>
    <t>009/A/NBP/2013</t>
  </si>
  <si>
    <t>010/A/NBP/2013</t>
  </si>
  <si>
    <t>011/A/NBP/2013</t>
  </si>
  <si>
    <t>012/A/NBP/2013</t>
  </si>
  <si>
    <t>013/A/NBP/2013</t>
  </si>
  <si>
    <t>014/A/NBP/2013</t>
  </si>
  <si>
    <t>015/A/NBP/2013</t>
  </si>
  <si>
    <t>016/A/NBP/2013</t>
  </si>
  <si>
    <t>017/A/NBP/2013</t>
  </si>
  <si>
    <t>018/A/NBP/2013</t>
  </si>
  <si>
    <t>019/A/NBP/2013</t>
  </si>
  <si>
    <t>020/A/NBP/2013</t>
  </si>
  <si>
    <t>021/A/NBP/2013</t>
  </si>
  <si>
    <t>022/A/NBP/2013</t>
  </si>
  <si>
    <t>023/A/NBP/2013</t>
  </si>
  <si>
    <t>024/A/NBP/2013</t>
  </si>
  <si>
    <t>025/A/NBP/2013</t>
  </si>
  <si>
    <t>026/A/NBP/2013</t>
  </si>
  <si>
    <t>027/A/NBP/2013</t>
  </si>
  <si>
    <t>028/A/NBP/2013</t>
  </si>
  <si>
    <t>029/A/NBP/2013</t>
  </si>
  <si>
    <t>030/A/NBP/2013</t>
  </si>
  <si>
    <t>031/A/NBP/2013</t>
  </si>
  <si>
    <t>032/A/NBP/2013</t>
  </si>
  <si>
    <t>033/A/NBP/2013</t>
  </si>
  <si>
    <t>034/A/NBP/2013</t>
  </si>
  <si>
    <t>035/A/NBP/2013</t>
  </si>
  <si>
    <t>036/A/NBP/2013</t>
  </si>
  <si>
    <t>037/A/NBP/2013</t>
  </si>
  <si>
    <t>038/A/NBP/2013</t>
  </si>
  <si>
    <t>039/A/NBP/2013</t>
  </si>
  <si>
    <t>040/A/NBP/2013</t>
  </si>
  <si>
    <t>041/A/NBP/2013</t>
  </si>
  <si>
    <t>042/A/NBP/2013</t>
  </si>
  <si>
    <t>043/A/NBP/2013</t>
  </si>
  <si>
    <t>044/A/NBP/2013</t>
  </si>
  <si>
    <t>045/A/NBP/2013</t>
  </si>
  <si>
    <t>046/A/NBP/2013</t>
  </si>
  <si>
    <t>047/A/NBP/2013</t>
  </si>
  <si>
    <t>048/A/NBP/2013</t>
  </si>
  <si>
    <t>049/A/NBP/2013</t>
  </si>
  <si>
    <t>050/A/NBP/2013</t>
  </si>
  <si>
    <t>051/A/NBP/2013</t>
  </si>
  <si>
    <t>052/A/NBP/2013</t>
  </si>
  <si>
    <t>053/A/NBP/2013</t>
  </si>
  <si>
    <t>054/A/NBP/2013</t>
  </si>
  <si>
    <t>055/A/NBP/2013</t>
  </si>
  <si>
    <t>056/A/NBP/2013</t>
  </si>
  <si>
    <t>057/A/NBP/2013</t>
  </si>
  <si>
    <t>058/A/NBP/2013</t>
  </si>
  <si>
    <t>059/A/NBP/2013</t>
  </si>
  <si>
    <t>060/A/NBP/2013</t>
  </si>
  <si>
    <t>061/A/NBP/2013</t>
  </si>
  <si>
    <t>062/A/NBP/2013</t>
  </si>
  <si>
    <t>063/A/NBP/2013</t>
  </si>
  <si>
    <t>064/A/NBP/2013</t>
  </si>
  <si>
    <t>065/A/NBP/2013</t>
  </si>
  <si>
    <t>066/A/NBP/2013</t>
  </si>
  <si>
    <t>067/A/NBP/2013</t>
  </si>
  <si>
    <t>068/A/NBP/2013</t>
  </si>
  <si>
    <t>069/A/NBP/2013</t>
  </si>
  <si>
    <t>070/A/NBP/2013</t>
  </si>
  <si>
    <t>071/A/NBP/2013</t>
  </si>
  <si>
    <t>072/A/NBP/2013</t>
  </si>
  <si>
    <t>073/A/NBP/2013</t>
  </si>
  <si>
    <t>074/A/NBP/2013</t>
  </si>
  <si>
    <t>075/A/NBP/2013</t>
  </si>
  <si>
    <t>076/A/NBP/2013</t>
  </si>
  <si>
    <t>077/A/NBP/2013</t>
  </si>
  <si>
    <t>078/A/NBP/2013</t>
  </si>
  <si>
    <t>079/A/NBP/2013</t>
  </si>
  <si>
    <t>080/A/NBP/2013</t>
  </si>
  <si>
    <t>081/A/NBP/2013</t>
  </si>
  <si>
    <t>082/A/NBP/2013</t>
  </si>
  <si>
    <t>083/A/NBP/2013</t>
  </si>
  <si>
    <t>084/A/NBP/2013</t>
  </si>
  <si>
    <t>085/A/NBP/2013</t>
  </si>
  <si>
    <t>086/A/NBP/2013</t>
  </si>
  <si>
    <t>087/A/NBP/2013</t>
  </si>
  <si>
    <t>088/A/NBP/2013</t>
  </si>
  <si>
    <t>089/A/NBP/2013</t>
  </si>
  <si>
    <t>090/A/NBP/2013</t>
  </si>
  <si>
    <t>091/A/NBP/2013</t>
  </si>
  <si>
    <t>092/A/NBP/2013</t>
  </si>
  <si>
    <t>093/A/NBP/2013</t>
  </si>
  <si>
    <t>094/A/NBP/2013</t>
  </si>
  <si>
    <t>095/A/NBP/2013</t>
  </si>
  <si>
    <t>096/A/NBP/2013</t>
  </si>
  <si>
    <t>097/A/NBP/2013</t>
  </si>
  <si>
    <t>098/A/NBP/2013</t>
  </si>
  <si>
    <t>099/A/NBP/2013</t>
  </si>
  <si>
    <t>100/A/NBP/2013</t>
  </si>
  <si>
    <t>101/A/NBP/2013</t>
  </si>
  <si>
    <t>102/A/NBP/2013</t>
  </si>
  <si>
    <t>103/A/NBP/2013</t>
  </si>
  <si>
    <t>104/A/NBP/2013</t>
  </si>
  <si>
    <t>105/A/NBP/2013</t>
  </si>
  <si>
    <t>106/A/NBP/2013</t>
  </si>
  <si>
    <t>107/A/NBP/2013</t>
  </si>
  <si>
    <t>108/A/NBP/2013</t>
  </si>
  <si>
    <t>109/A/NBP/2013</t>
  </si>
  <si>
    <t>110/A/NBP/2013</t>
  </si>
  <si>
    <t>111/A/NBP/2013</t>
  </si>
  <si>
    <t>112/A/NBP/2013</t>
  </si>
  <si>
    <t>113/A/NBP/2013</t>
  </si>
  <si>
    <t>114/A/NBP/2013</t>
  </si>
  <si>
    <t>115/A/NBP/2013</t>
  </si>
  <si>
    <t>116/A/NBP/2013</t>
  </si>
  <si>
    <t>117/A/NBP/2013</t>
  </si>
  <si>
    <t>118/A/NBP/2013</t>
  </si>
  <si>
    <t>119/A/NBP/2013</t>
  </si>
  <si>
    <t>120/A/NBP/2013</t>
  </si>
  <si>
    <t>121/A/NBP/2013</t>
  </si>
  <si>
    <t>122/A/NBP/2013</t>
  </si>
  <si>
    <t>123/A/NBP/2013</t>
  </si>
  <si>
    <t>124/A/NBP/2013</t>
  </si>
  <si>
    <t>125/A/NBP/2013</t>
  </si>
  <si>
    <t>126/A/NBP/2013</t>
  </si>
  <si>
    <t>127/A/NBP/2013</t>
  </si>
  <si>
    <t>128/A/NBP/2013</t>
  </si>
  <si>
    <t>129/A/NBP/2013</t>
  </si>
  <si>
    <t>130/A/NBP/2013</t>
  </si>
  <si>
    <t>131/A/NBP/2013</t>
  </si>
  <si>
    <t>132/A/NBP/2013</t>
  </si>
  <si>
    <t>133/A/NBP/2013</t>
  </si>
  <si>
    <t>134/A/NBP/2013</t>
  </si>
  <si>
    <t>135/A/NBP/2013</t>
  </si>
  <si>
    <t>136/A/NBP/2013</t>
  </si>
  <si>
    <t>137/A/NBP/2013</t>
  </si>
  <si>
    <t>138/A/NBP/2013</t>
  </si>
  <si>
    <t>139/A/NBP/2013</t>
  </si>
  <si>
    <t>140/A/NBP/2013</t>
  </si>
  <si>
    <t>141/A/NBP/2013</t>
  </si>
  <si>
    <t>142/A/NBP/2013</t>
  </si>
  <si>
    <t>143/A/NBP/2013</t>
  </si>
  <si>
    <t>144/A/NBP/2013</t>
  </si>
  <si>
    <t>145/A/NBP/2013</t>
  </si>
  <si>
    <t>146/A/NBP/2013</t>
  </si>
  <si>
    <t>147/A/NBP/2013</t>
  </si>
  <si>
    <t>148/A/NBP/2013</t>
  </si>
  <si>
    <t>149/A/NBP/2013</t>
  </si>
  <si>
    <t>150/A/NBP/2013</t>
  </si>
  <si>
    <t>151/A/NBP/2013</t>
  </si>
  <si>
    <t>152/A/NBP/2013</t>
  </si>
  <si>
    <t>153/A/NBP/2013</t>
  </si>
  <si>
    <t>154/A/NBP/2013</t>
  </si>
  <si>
    <t>155/A/NBP/2013</t>
  </si>
  <si>
    <t>156/A/NBP/2013</t>
  </si>
  <si>
    <t>157/A/NBP/2013</t>
  </si>
  <si>
    <t>158/A/NBP/2013</t>
  </si>
  <si>
    <t>159/A/NBP/2013</t>
  </si>
  <si>
    <t>160/A/NBP/2013</t>
  </si>
  <si>
    <t>161/A/NBP/2013</t>
  </si>
  <si>
    <t>162/A/NBP/2013</t>
  </si>
  <si>
    <t>163/A/NBP/2013</t>
  </si>
  <si>
    <t>164/A/NBP/2013</t>
  </si>
  <si>
    <t>165/A/NBP/2013</t>
  </si>
  <si>
    <t>166/A/NBP/2013</t>
  </si>
  <si>
    <t>167/A/NBP/2013</t>
  </si>
  <si>
    <t>Transza (CHF) po kursie NBP</t>
  </si>
  <si>
    <t>Całkowita kwota kredytu CHF wg kursu sprzedaży BM</t>
  </si>
  <si>
    <t>Całkowita kwota kredytu CHF wg kursu średniego NBP</t>
  </si>
  <si>
    <t>Kurs sprzedaży CHF BM</t>
  </si>
  <si>
    <t>Rata odsetkowa (CHF)</t>
  </si>
  <si>
    <t>Rata stała/malejąca</t>
  </si>
  <si>
    <t>stała</t>
  </si>
  <si>
    <t>libor 3M</t>
  </si>
  <si>
    <t>Rok</t>
  </si>
  <si>
    <t>Miesiąc</t>
  </si>
  <si>
    <t>Oprocentowanie</t>
  </si>
  <si>
    <t>Cała rata</t>
  </si>
  <si>
    <t>Kapitał pozostający do spłaty</t>
  </si>
  <si>
    <t>START</t>
  </si>
  <si>
    <t>Liczba rat</t>
  </si>
  <si>
    <t>Transza wypłacona (PLN)</t>
  </si>
  <si>
    <t>Transza wypłacona (CHF)</t>
  </si>
  <si>
    <t>Data pierwszej raty kapitałowej</t>
  </si>
  <si>
    <t>Liczba rat kapitałowych</t>
  </si>
  <si>
    <t>Obliczenie rat pobranych</t>
  </si>
  <si>
    <t>Obliczenie rat po przeliczeniu transz wg kursu średniego NBP</t>
  </si>
  <si>
    <t>Różnica rat odsetkowych w CHF</t>
  </si>
  <si>
    <t>Różnica w CHF wartości kredytu</t>
  </si>
  <si>
    <t>Różnica w CHF sumy rat odsetkowych</t>
  </si>
  <si>
    <t>Data rozpoczęcia spłaty rat w CHF</t>
  </si>
  <si>
    <t>Okres karencji</t>
  </si>
  <si>
    <t>Data raty</t>
  </si>
  <si>
    <t>Data LIBORu</t>
  </si>
  <si>
    <t>Obliczenie nadpłaty ze względu na spread pomiędzy kursem BM a kursem średnim NBP</t>
  </si>
  <si>
    <t>Rata po kursie sprzedaży BM (w PLN)</t>
  </si>
  <si>
    <t>Rata po kursie NBP (w PLN)</t>
  </si>
  <si>
    <t>Nadpłata (w PLN)</t>
  </si>
  <si>
    <t>W CHF</t>
  </si>
  <si>
    <t>Suma nadpłat ze względu na spread</t>
  </si>
  <si>
    <t>w PLN (kurs śr NBP z 1.09.2013)</t>
  </si>
  <si>
    <t>Szkoda całkowita</t>
  </si>
  <si>
    <t>- nie zmieniać, arkusz na razie nie przelicza dla rat malejących</t>
  </si>
  <si>
    <t>- wpisać tylko marżę, odpowiednie wartości LIBOR 3M CHF dla poszczególnych okresów zostaną pobrane z odpowiedniego arkusza</t>
  </si>
  <si>
    <t>- wpisać datę pierwszej raty kapitałowej</t>
  </si>
  <si>
    <t>- liczba lat x 12</t>
  </si>
  <si>
    <t>- jeżeli ktoś podpisał aneks zmieniający walutę spłaty kredytu. Jeżeli nie, wpisać datę przyszłą</t>
  </si>
  <si>
    <t>kurs kupna dewiz</t>
  </si>
  <si>
    <t>kurs kupna pieniądza</t>
  </si>
  <si>
    <t>kurs sprzedaży pieniądza</t>
  </si>
  <si>
    <t>kurs średni</t>
  </si>
  <si>
    <t>Dane ze strony http://www.bankmillennium.pl/pl/o-banku/serwis-ekonomiczny/kursy-walut/?_DARGS=/amg/Portal/templates/exchange_rates/index.jsp. Ostani kurs publikowany przez BM w ciągu dnia. Może być użyty do przeliczania rat spłaty kredytów.</t>
  </si>
  <si>
    <t>Dane ze strony http://www.global-rates.com/interest-rates/libor/swiss-franc/2006.aspx</t>
  </si>
  <si>
    <t>Dane ze strony http://www.nbp.pl/?c=/ascx/archa.ascx od roku 2006</t>
  </si>
  <si>
    <t>Za: http://www.rp.pl/artykul/209874.html?print=tak&amp;p=0 "Z kolei w Millennium Banku raty kredytów pobierane są z rachunków klientów na koniec dnia po kursie z ostatniej tabeli kursów walut obowiązującej w tym dniu."</t>
  </si>
  <si>
    <t>- okres karencji w miesiącach, dla kredytów wypłacanych w transzach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</si>
</sst>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0.0000"/>
    <numFmt numFmtId="165" formatCode="#0.0000"/>
    <numFmt numFmtId="166" formatCode="#,##0.0000"/>
    <numFmt numFmtId="167" formatCode="0.000%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 applyNumberFormat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1">
    <xf numFmtId="0" fontId="0" fillId="0" borderId="0" xfId="0"/>
    <xf numFmtId="14" fontId="0" fillId="0" borderId="0" xfId="0" applyNumberFormat="1"/>
    <xf numFmtId="0" fontId="2" fillId="0" borderId="0" xfId="2"/>
    <xf numFmtId="0" fontId="3" fillId="0" borderId="0" xfId="2" applyFont="1" applyAlignment="1">
      <alignment horizontal="center"/>
    </xf>
    <xf numFmtId="1" fontId="4" fillId="0" borderId="0" xfId="2" applyNumberFormat="1" applyFont="1"/>
    <xf numFmtId="0" fontId="4" fillId="0" borderId="0" xfId="2" applyFont="1"/>
    <xf numFmtId="0" fontId="2" fillId="0" borderId="0" xfId="2" applyAlignment="1">
      <alignment horizontal="center"/>
    </xf>
    <xf numFmtId="1" fontId="2" fillId="0" borderId="0" xfId="2" applyNumberFormat="1"/>
    <xf numFmtId="14" fontId="2" fillId="0" borderId="0" xfId="2" applyNumberFormat="1" applyAlignment="1">
      <alignment horizontal="center"/>
    </xf>
    <xf numFmtId="164" fontId="2" fillId="0" borderId="0" xfId="2" applyNumberFormat="1"/>
    <xf numFmtId="14" fontId="2" fillId="0" borderId="0" xfId="2" applyNumberFormat="1" applyFont="1" applyAlignment="1">
      <alignment horizontal="center"/>
    </xf>
    <xf numFmtId="0" fontId="2" fillId="0" borderId="0" xfId="2"/>
    <xf numFmtId="1" fontId="2" fillId="0" borderId="0" xfId="2" applyNumberFormat="1"/>
    <xf numFmtId="14" fontId="2" fillId="0" borderId="0" xfId="2" applyNumberFormat="1" applyAlignment="1">
      <alignment horizontal="center"/>
    </xf>
    <xf numFmtId="164" fontId="2" fillId="0" borderId="0" xfId="2" applyNumberFormat="1"/>
    <xf numFmtId="0" fontId="2" fillId="0" borderId="0" xfId="2"/>
    <xf numFmtId="1" fontId="2" fillId="0" borderId="0" xfId="2" applyNumberFormat="1"/>
    <xf numFmtId="14" fontId="2" fillId="0" borderId="0" xfId="2" applyNumberFormat="1" applyAlignment="1">
      <alignment horizontal="center"/>
    </xf>
    <xf numFmtId="164" fontId="2" fillId="0" borderId="0" xfId="2" applyNumberFormat="1"/>
    <xf numFmtId="14" fontId="2" fillId="0" borderId="0" xfId="2" applyNumberFormat="1" applyFont="1" applyAlignment="1">
      <alignment horizontal="center"/>
    </xf>
    <xf numFmtId="0" fontId="2" fillId="0" borderId="0" xfId="2"/>
    <xf numFmtId="14" fontId="2" fillId="0" borderId="0" xfId="2" applyNumberFormat="1" applyAlignment="1">
      <alignment horizontal="center"/>
    </xf>
    <xf numFmtId="164" fontId="2" fillId="0" borderId="0" xfId="2" applyNumberFormat="1"/>
    <xf numFmtId="1" fontId="2" fillId="0" borderId="0" xfId="2" applyNumberFormat="1"/>
    <xf numFmtId="0" fontId="2" fillId="0" borderId="0" xfId="2" applyNumberFormat="1"/>
    <xf numFmtId="14" fontId="2" fillId="0" borderId="0" xfId="2" applyNumberFormat="1" applyFont="1" applyAlignment="1">
      <alignment horizontal="center"/>
    </xf>
    <xf numFmtId="0" fontId="2" fillId="0" borderId="0" xfId="2"/>
    <xf numFmtId="14" fontId="5" fillId="0" borderId="0" xfId="2" applyNumberFormat="1" applyFont="1" applyAlignment="1">
      <alignment horizontal="center"/>
    </xf>
    <xf numFmtId="164" fontId="2" fillId="0" borderId="0" xfId="2" applyNumberFormat="1"/>
    <xf numFmtId="1" fontId="2" fillId="0" borderId="0" xfId="2" applyNumberFormat="1"/>
    <xf numFmtId="0" fontId="2" fillId="0" borderId="0" xfId="2"/>
    <xf numFmtId="14" fontId="5" fillId="0" borderId="0" xfId="2" applyNumberFormat="1" applyFont="1" applyAlignment="1">
      <alignment horizontal="center"/>
    </xf>
    <xf numFmtId="164" fontId="2" fillId="0" borderId="0" xfId="2" applyNumberFormat="1"/>
    <xf numFmtId="1" fontId="2" fillId="0" borderId="0" xfId="2" applyNumberFormat="1"/>
    <xf numFmtId="0" fontId="6" fillId="0" borderId="0" xfId="3"/>
    <xf numFmtId="14" fontId="6" fillId="0" borderId="0" xfId="3" applyNumberFormat="1"/>
    <xf numFmtId="164" fontId="6" fillId="0" borderId="0" xfId="3" applyNumberFormat="1"/>
    <xf numFmtId="165" fontId="2" fillId="0" borderId="1" xfId="4" applyNumberFormat="1" applyFont="1" applyFill="1" applyBorder="1" applyAlignment="1"/>
    <xf numFmtId="0" fontId="2" fillId="0" borderId="1" xfId="4" applyNumberFormat="1" applyFont="1" applyFill="1" applyBorder="1" applyAlignment="1">
      <alignment horizontal="right"/>
    </xf>
    <xf numFmtId="0" fontId="2" fillId="0" borderId="2" xfId="4" applyNumberFormat="1" applyFont="1" applyFill="1" applyBorder="1" applyAlignment="1">
      <alignment horizontal="right"/>
    </xf>
    <xf numFmtId="165" fontId="2" fillId="0" borderId="3" xfId="4" applyNumberFormat="1" applyFont="1" applyFill="1" applyBorder="1" applyAlignment="1"/>
    <xf numFmtId="0" fontId="2" fillId="0" borderId="3" xfId="4" applyNumberFormat="1" applyFont="1" applyFill="1" applyBorder="1" applyAlignment="1">
      <alignment horizontal="right"/>
    </xf>
    <xf numFmtId="0" fontId="2" fillId="0" borderId="4" xfId="4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Alignment="1">
      <alignment wrapText="1"/>
    </xf>
    <xf numFmtId="0" fontId="8" fillId="0" borderId="0" xfId="5" applyAlignment="1" applyProtection="1"/>
    <xf numFmtId="167" fontId="0" fillId="0" borderId="0" xfId="0" applyNumberFormat="1"/>
    <xf numFmtId="14" fontId="6" fillId="2" borderId="0" xfId="3" applyNumberFormat="1" applyFill="1" applyAlignment="1">
      <alignment horizontal="right" vertical="top"/>
    </xf>
    <xf numFmtId="0" fontId="6" fillId="0" borderId="0" xfId="3"/>
    <xf numFmtId="0" fontId="6" fillId="0" borderId="0" xfId="3" applyAlignment="1">
      <alignment vertical="top"/>
    </xf>
    <xf numFmtId="0" fontId="6" fillId="0" borderId="0" xfId="3" applyAlignment="1">
      <alignment horizontal="right" vertical="top"/>
    </xf>
    <xf numFmtId="0" fontId="6" fillId="2" borderId="0" xfId="3" applyFill="1" applyAlignment="1">
      <alignment vertical="top"/>
    </xf>
    <xf numFmtId="0" fontId="6" fillId="2" borderId="0" xfId="3" applyFill="1" applyAlignment="1">
      <alignment horizontal="right" vertical="top"/>
    </xf>
    <xf numFmtId="10" fontId="6" fillId="2" borderId="0" xfId="3" applyNumberFormat="1" applyFill="1" applyAlignment="1">
      <alignment vertical="top"/>
    </xf>
    <xf numFmtId="0" fontId="0" fillId="0" borderId="0" xfId="0" applyAlignment="1"/>
    <xf numFmtId="0" fontId="0" fillId="0" borderId="0" xfId="0"/>
    <xf numFmtId="14" fontId="0" fillId="0" borderId="0" xfId="0" applyNumberFormat="1"/>
    <xf numFmtId="0" fontId="7" fillId="0" borderId="0" xfId="0" applyFont="1" applyAlignment="1">
      <alignment wrapText="1"/>
    </xf>
    <xf numFmtId="43" fontId="6" fillId="0" borderId="0" xfId="1" applyFont="1"/>
    <xf numFmtId="43" fontId="6" fillId="0" borderId="0" xfId="1" applyFont="1" applyAlignment="1">
      <alignment vertical="top"/>
    </xf>
    <xf numFmtId="43" fontId="6" fillId="2" borderId="0" xfId="1" applyFont="1" applyFill="1" applyAlignment="1">
      <alignment vertical="top"/>
    </xf>
    <xf numFmtId="164" fontId="6" fillId="2" borderId="0" xfId="3" applyNumberFormat="1" applyFill="1" applyAlignment="1">
      <alignment horizontal="right" vertical="top"/>
    </xf>
    <xf numFmtId="0" fontId="9" fillId="0" borderId="0" xfId="0" applyFont="1"/>
    <xf numFmtId="0" fontId="10" fillId="0" borderId="0" xfId="3" applyFont="1" applyAlignment="1">
      <alignment horizontal="left" vertical="top" wrapText="1"/>
    </xf>
    <xf numFmtId="0" fontId="10" fillId="0" borderId="0" xfId="3" applyFont="1" applyFill="1" applyAlignment="1">
      <alignment horizontal="left" vertical="top" wrapText="1"/>
    </xf>
    <xf numFmtId="0" fontId="6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4" fontId="6" fillId="0" borderId="0" xfId="0" applyNumberFormat="1" applyFont="1"/>
    <xf numFmtId="166" fontId="6" fillId="0" borderId="0" xfId="0" applyNumberFormat="1" applyFont="1"/>
    <xf numFmtId="4" fontId="10" fillId="0" borderId="0" xfId="0" applyNumberFormat="1" applyFont="1"/>
    <xf numFmtId="0" fontId="6" fillId="4" borderId="0" xfId="0" applyFont="1" applyFill="1"/>
    <xf numFmtId="4" fontId="10" fillId="4" borderId="0" xfId="0" applyNumberFormat="1" applyFont="1" applyFill="1"/>
    <xf numFmtId="0" fontId="0" fillId="4" borderId="0" xfId="0" applyFill="1"/>
    <xf numFmtId="4" fontId="7" fillId="4" borderId="0" xfId="0" applyNumberFormat="1" applyFont="1" applyFill="1"/>
    <xf numFmtId="0" fontId="11" fillId="3" borderId="0" xfId="0" applyFont="1" applyFill="1"/>
    <xf numFmtId="0" fontId="12" fillId="3" borderId="0" xfId="0" applyFont="1" applyFill="1"/>
    <xf numFmtId="4" fontId="13" fillId="3" borderId="0" xfId="0" applyNumberFormat="1" applyFont="1" applyFill="1"/>
    <xf numFmtId="0" fontId="6" fillId="5" borderId="0" xfId="0" applyFont="1" applyFill="1"/>
    <xf numFmtId="14" fontId="6" fillId="5" borderId="0" xfId="0" applyNumberFormat="1" applyFont="1" applyFill="1"/>
    <xf numFmtId="0" fontId="6" fillId="0" borderId="0" xfId="0" quotePrefix="1" applyFont="1"/>
    <xf numFmtId="0" fontId="10" fillId="5" borderId="0" xfId="0" applyFont="1" applyFill="1" applyAlignment="1">
      <alignment wrapText="1"/>
    </xf>
    <xf numFmtId="4" fontId="6" fillId="5" borderId="0" xfId="0" applyNumberFormat="1" applyFont="1" applyFill="1"/>
    <xf numFmtId="4" fontId="14" fillId="3" borderId="5" xfId="0" applyNumberFormat="1" applyFont="1" applyFill="1" applyBorder="1"/>
    <xf numFmtId="0" fontId="10" fillId="5" borderId="0" xfId="0" applyFont="1" applyFill="1"/>
    <xf numFmtId="10" fontId="10" fillId="5" borderId="0" xfId="0" applyNumberFormat="1" applyFont="1" applyFill="1"/>
    <xf numFmtId="14" fontId="10" fillId="5" borderId="0" xfId="3" applyNumberFormat="1" applyFont="1" applyFill="1" applyAlignment="1">
      <alignment horizontal="right" vertical="top"/>
    </xf>
    <xf numFmtId="1" fontId="10" fillId="5" borderId="0" xfId="3" applyNumberFormat="1" applyFont="1" applyFill="1" applyAlignment="1">
      <alignment horizontal="right" vertical="top"/>
    </xf>
    <xf numFmtId="1" fontId="10" fillId="2" borderId="0" xfId="3" applyNumberFormat="1" applyFont="1" applyFill="1" applyAlignment="1">
      <alignment horizontal="right" vertical="top"/>
    </xf>
    <xf numFmtId="14" fontId="10" fillId="5" borderId="0" xfId="0" applyNumberFormat="1" applyFont="1" applyFill="1"/>
    <xf numFmtId="0" fontId="10" fillId="0" borderId="0" xfId="3" applyFont="1" applyAlignment="1">
      <alignment horizontal="center" vertical="top" wrapText="1"/>
    </xf>
  </cellXfs>
  <cellStyles count="9">
    <cellStyle name="Comma 2" xfId="7"/>
    <cellStyle name="Dziesiętny" xfId="1" builtinId="3"/>
    <cellStyle name="Hiperłącze" xfId="5" builtinId="8"/>
    <cellStyle name="Normal 2" xfId="6"/>
    <cellStyle name="Normalny" xfId="0" builtinId="0"/>
    <cellStyle name="Normalny 2" xfId="2"/>
    <cellStyle name="Normalny 3" xfId="3"/>
    <cellStyle name="Normalny 4" xfId="4"/>
    <cellStyle name="Percent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0"/>
  <sheetViews>
    <sheetView tabSelected="1" workbookViewId="0">
      <selection sqref="A1:A7"/>
    </sheetView>
  </sheetViews>
  <sheetFormatPr defaultRowHeight="14.25"/>
  <cols>
    <col min="1" max="1" width="11.875" customWidth="1"/>
    <col min="2" max="2" width="10.375" customWidth="1"/>
    <col min="3" max="3" width="15" customWidth="1"/>
    <col min="4" max="4" width="13.375" customWidth="1"/>
    <col min="5" max="6" width="13.375" style="55" customWidth="1"/>
    <col min="7" max="7" width="10.5" customWidth="1"/>
    <col min="8" max="8" width="11.75" customWidth="1"/>
    <col min="9" max="9" width="13.75" customWidth="1"/>
    <col min="10" max="10" width="9.125" bestFit="1" customWidth="1"/>
    <col min="11" max="11" width="11.625" bestFit="1" customWidth="1"/>
    <col min="12" max="13" width="11.625" style="55" customWidth="1"/>
    <col min="14" max="14" width="9" style="55" customWidth="1"/>
    <col min="15" max="15" width="10.875" customWidth="1"/>
    <col min="18" max="18" width="13.125" bestFit="1" customWidth="1"/>
    <col min="19" max="19" width="14.75" customWidth="1"/>
  </cols>
  <sheetData>
    <row r="1" spans="1:10" ht="15">
      <c r="A1" s="84" t="s">
        <v>2</v>
      </c>
      <c r="B1" s="78"/>
      <c r="C1" s="78"/>
      <c r="D1" s="85">
        <v>1.2E-2</v>
      </c>
      <c r="E1" s="80" t="s">
        <v>477</v>
      </c>
      <c r="F1" s="65"/>
    </row>
    <row r="2" spans="1:10" ht="15">
      <c r="A2" s="67" t="s">
        <v>445</v>
      </c>
      <c r="B2" s="65"/>
      <c r="C2" s="65"/>
      <c r="D2" s="67" t="s">
        <v>446</v>
      </c>
      <c r="E2" s="80" t="s">
        <v>476</v>
      </c>
      <c r="F2" s="65"/>
    </row>
    <row r="3" spans="1:10" s="55" customFormat="1" ht="15">
      <c r="A3" s="84" t="s">
        <v>457</v>
      </c>
      <c r="B3" s="78"/>
      <c r="C3" s="78"/>
      <c r="D3" s="86">
        <v>39600</v>
      </c>
      <c r="E3" s="80" t="s">
        <v>478</v>
      </c>
      <c r="F3" s="65"/>
    </row>
    <row r="4" spans="1:10" s="55" customFormat="1" ht="15">
      <c r="A4" s="84" t="s">
        <v>454</v>
      </c>
      <c r="B4" s="78"/>
      <c r="C4" s="78"/>
      <c r="D4" s="87">
        <v>360</v>
      </c>
      <c r="E4" s="80" t="s">
        <v>479</v>
      </c>
      <c r="F4" s="65"/>
    </row>
    <row r="5" spans="1:10" s="55" customFormat="1" ht="15">
      <c r="A5" s="84" t="s">
        <v>465</v>
      </c>
      <c r="B5" s="78"/>
      <c r="C5" s="78"/>
      <c r="D5" s="87">
        <v>6</v>
      </c>
      <c r="E5" s="80" t="s">
        <v>489</v>
      </c>
      <c r="F5" s="65"/>
    </row>
    <row r="6" spans="1:10" s="55" customFormat="1" ht="15">
      <c r="A6" s="67" t="s">
        <v>458</v>
      </c>
      <c r="B6" s="65"/>
      <c r="C6" s="65"/>
      <c r="D6" s="88">
        <f>D4-D5</f>
        <v>354</v>
      </c>
      <c r="E6" s="65"/>
      <c r="F6" s="65"/>
    </row>
    <row r="7" spans="1:10" ht="15">
      <c r="A7" s="84" t="s">
        <v>464</v>
      </c>
      <c r="B7" s="78"/>
      <c r="C7" s="78"/>
      <c r="D7" s="89">
        <v>40882</v>
      </c>
      <c r="E7" s="80" t="s">
        <v>480</v>
      </c>
      <c r="F7" s="65"/>
    </row>
    <row r="8" spans="1:10" ht="15">
      <c r="A8" s="65"/>
      <c r="B8" s="65"/>
      <c r="C8" s="65"/>
      <c r="D8" s="65"/>
      <c r="E8" s="65"/>
      <c r="F8" s="65"/>
      <c r="G8" s="65"/>
    </row>
    <row r="9" spans="1:10" s="43" customFormat="1" ht="45" customHeight="1">
      <c r="A9" s="81" t="s">
        <v>455</v>
      </c>
      <c r="B9" s="81" t="s">
        <v>456</v>
      </c>
      <c r="C9" s="81" t="s">
        <v>0</v>
      </c>
      <c r="D9" s="66" t="s">
        <v>443</v>
      </c>
      <c r="E9" s="66" t="s">
        <v>1</v>
      </c>
      <c r="F9" s="66" t="s">
        <v>440</v>
      </c>
      <c r="G9" s="67"/>
      <c r="I9" s="57"/>
    </row>
    <row r="10" spans="1:10" ht="15">
      <c r="A10" s="82">
        <v>100000</v>
      </c>
      <c r="B10" s="82">
        <v>47147.571900047151</v>
      </c>
      <c r="C10" s="79">
        <v>39449</v>
      </c>
      <c r="D10" s="69">
        <f>A10/B10</f>
        <v>2.121</v>
      </c>
      <c r="E10" s="69">
        <f>VLOOKUP(C10,'Kursy średnie NBP'!A:G,4,FALSE)</f>
        <v>2.1737000000000002</v>
      </c>
      <c r="F10" s="68">
        <f>A10/E10</f>
        <v>46004.508441827296</v>
      </c>
      <c r="G10" s="65"/>
      <c r="I10" s="55"/>
    </row>
    <row r="11" spans="1:10" ht="15">
      <c r="A11" s="82">
        <v>100000</v>
      </c>
      <c r="B11" s="82">
        <v>45693.397304089558</v>
      </c>
      <c r="C11" s="79">
        <v>39510</v>
      </c>
      <c r="D11" s="69">
        <f t="shared" ref="D11:D12" si="0">A11/B11</f>
        <v>2.1884999999999999</v>
      </c>
      <c r="E11" s="69">
        <f>VLOOKUP(C11,'Kursy średnie NBP'!A:G,4,FALSE)</f>
        <v>2.2402000000000002</v>
      </c>
      <c r="F11" s="68">
        <f>A11/E11</f>
        <v>44638.871529327735</v>
      </c>
      <c r="G11" s="65"/>
      <c r="I11" s="55"/>
      <c r="J11" s="55"/>
    </row>
    <row r="12" spans="1:10" ht="15">
      <c r="A12" s="82">
        <v>50000</v>
      </c>
      <c r="B12" s="82">
        <v>24034.994952651061</v>
      </c>
      <c r="C12" s="79">
        <v>39570</v>
      </c>
      <c r="D12" s="69">
        <f t="shared" si="0"/>
        <v>2.0802999999999998</v>
      </c>
      <c r="E12" s="69">
        <f>VLOOKUP(C12,'Kursy średnie NBP'!A:G,4,FALSE)</f>
        <v>2.1269</v>
      </c>
      <c r="F12" s="68">
        <f>A12/E12</f>
        <v>23508.392496121116</v>
      </c>
      <c r="G12" s="65"/>
      <c r="I12" s="55"/>
      <c r="J12" s="55"/>
    </row>
    <row r="13" spans="1:10" ht="15">
      <c r="A13" s="82"/>
      <c r="B13" s="82"/>
      <c r="C13" s="79"/>
      <c r="D13" s="69"/>
      <c r="E13" s="69"/>
      <c r="F13" s="68"/>
      <c r="G13" s="65"/>
    </row>
    <row r="14" spans="1:10" ht="15">
      <c r="A14" s="82"/>
      <c r="B14" s="82"/>
      <c r="C14" s="79"/>
      <c r="D14" s="69"/>
      <c r="E14" s="69"/>
      <c r="F14" s="68"/>
      <c r="G14" s="65"/>
    </row>
    <row r="15" spans="1:10" ht="15">
      <c r="A15" s="82"/>
      <c r="B15" s="82"/>
      <c r="C15" s="79"/>
      <c r="D15" s="69"/>
      <c r="E15" s="69"/>
      <c r="F15" s="68"/>
      <c r="G15" s="65"/>
    </row>
    <row r="16" spans="1:10" ht="15">
      <c r="A16" s="82"/>
      <c r="B16" s="82"/>
      <c r="C16" s="79"/>
      <c r="D16" s="69"/>
      <c r="E16" s="69"/>
      <c r="F16" s="68"/>
      <c r="G16" s="65"/>
    </row>
    <row r="17" spans="1:20" ht="15">
      <c r="A17" s="82"/>
      <c r="B17" s="82"/>
      <c r="C17" s="79"/>
      <c r="D17" s="69"/>
      <c r="E17" s="69"/>
      <c r="F17" s="68"/>
      <c r="G17" s="65"/>
    </row>
    <row r="18" spans="1:20" ht="15">
      <c r="A18" s="65"/>
      <c r="B18" s="65"/>
      <c r="C18" s="65"/>
      <c r="D18" s="65"/>
      <c r="E18" s="65"/>
      <c r="F18" s="65"/>
      <c r="G18" s="65"/>
    </row>
    <row r="19" spans="1:20" s="55" customFormat="1" ht="15">
      <c r="A19" s="65"/>
      <c r="B19" s="65"/>
      <c r="C19" s="65"/>
      <c r="D19" s="65"/>
      <c r="E19" s="65"/>
      <c r="F19" s="65"/>
      <c r="G19" s="65" t="s">
        <v>472</v>
      </c>
      <c r="H19" s="65" t="s">
        <v>474</v>
      </c>
    </row>
    <row r="20" spans="1:20" ht="15">
      <c r="A20" s="65" t="s">
        <v>441</v>
      </c>
      <c r="B20" s="65"/>
      <c r="C20" s="65"/>
      <c r="D20" s="65"/>
      <c r="E20" s="65"/>
      <c r="F20" s="65"/>
      <c r="G20" s="70">
        <f>SUM(B10:B19)</f>
        <v>116875.96415678777</v>
      </c>
      <c r="H20" s="70">
        <f>G20*3.4497</f>
        <v>403187.01355167077</v>
      </c>
    </row>
    <row r="21" spans="1:20" ht="15">
      <c r="A21" s="65" t="s">
        <v>442</v>
      </c>
      <c r="B21" s="65"/>
      <c r="C21" s="65"/>
      <c r="D21" s="65"/>
      <c r="E21" s="65"/>
      <c r="F21" s="65"/>
      <c r="G21" s="70">
        <f>SUM(F10:F19)</f>
        <v>114151.77246727614</v>
      </c>
      <c r="H21" s="70">
        <f t="shared" ref="H21:H24" si="1">G21*3.4497</f>
        <v>393789.36948036251</v>
      </c>
    </row>
    <row r="22" spans="1:20" s="55" customFormat="1" ht="15">
      <c r="A22" s="65"/>
      <c r="B22" s="65"/>
      <c r="C22" s="65"/>
      <c r="D22" s="65"/>
      <c r="E22" s="65"/>
      <c r="F22" s="65"/>
      <c r="G22" s="70"/>
      <c r="H22" s="70"/>
    </row>
    <row r="23" spans="1:20" ht="15">
      <c r="A23" s="71" t="s">
        <v>462</v>
      </c>
      <c r="B23" s="71"/>
      <c r="C23" s="71"/>
      <c r="D23" s="71"/>
      <c r="E23" s="71"/>
      <c r="F23" s="71"/>
      <c r="G23" s="72">
        <f>G20-G21</f>
        <v>2724.1916895116301</v>
      </c>
      <c r="H23" s="72">
        <f t="shared" si="1"/>
        <v>9397.6440713082702</v>
      </c>
    </row>
    <row r="24" spans="1:20" s="55" customFormat="1" ht="15">
      <c r="A24" s="71" t="s">
        <v>463</v>
      </c>
      <c r="B24" s="71"/>
      <c r="C24" s="71"/>
      <c r="D24" s="71"/>
      <c r="E24" s="71"/>
      <c r="F24" s="71"/>
      <c r="G24" s="72">
        <f>SUM(S31:S510)</f>
        <v>597.34627553372513</v>
      </c>
      <c r="H24" s="72">
        <f t="shared" si="1"/>
        <v>2060.6654467086914</v>
      </c>
    </row>
    <row r="25" spans="1:20" s="55" customFormat="1" ht="15">
      <c r="A25" s="71" t="s">
        <v>473</v>
      </c>
      <c r="B25" s="73"/>
      <c r="C25" s="73"/>
      <c r="D25" s="73"/>
      <c r="E25" s="73"/>
      <c r="F25" s="73"/>
      <c r="G25" s="74"/>
      <c r="H25" s="72">
        <f>SUM(N31:N510)</f>
        <v>1818.5069710304087</v>
      </c>
    </row>
    <row r="26" spans="1:20" s="55" customFormat="1" ht="15">
      <c r="A26" s="75" t="s">
        <v>475</v>
      </c>
      <c r="B26" s="76"/>
      <c r="C26" s="76"/>
      <c r="D26" s="76"/>
      <c r="E26" s="76"/>
      <c r="F26" s="76"/>
      <c r="G26" s="77"/>
      <c r="H26" s="83">
        <f>H23+H24+H25</f>
        <v>13276.816489047371</v>
      </c>
    </row>
    <row r="27" spans="1:20" ht="15">
      <c r="G27" s="43"/>
    </row>
    <row r="28" spans="1:20" s="62" customFormat="1" ht="31.5" customHeight="1">
      <c r="H28" s="90" t="s">
        <v>459</v>
      </c>
      <c r="I28" s="90"/>
      <c r="J28" s="90"/>
      <c r="K28" s="90"/>
      <c r="L28" s="90" t="s">
        <v>468</v>
      </c>
      <c r="M28" s="90"/>
      <c r="N28" s="90"/>
      <c r="O28" s="90" t="s">
        <v>460</v>
      </c>
      <c r="P28" s="90"/>
      <c r="Q28" s="90"/>
      <c r="R28" s="90"/>
    </row>
    <row r="29" spans="1:20" s="62" customFormat="1" ht="60">
      <c r="A29" s="63" t="s">
        <v>448</v>
      </c>
      <c r="B29" s="63" t="s">
        <v>449</v>
      </c>
      <c r="C29" s="63" t="s">
        <v>467</v>
      </c>
      <c r="D29" s="63" t="s">
        <v>466</v>
      </c>
      <c r="E29" s="63" t="s">
        <v>443</v>
      </c>
      <c r="F29" s="63" t="s">
        <v>1</v>
      </c>
      <c r="G29" s="63" t="s">
        <v>450</v>
      </c>
      <c r="H29" s="63" t="s">
        <v>444</v>
      </c>
      <c r="I29" s="63" t="s">
        <v>3</v>
      </c>
      <c r="J29" s="63" t="s">
        <v>451</v>
      </c>
      <c r="K29" s="63" t="s">
        <v>452</v>
      </c>
      <c r="L29" s="63" t="s">
        <v>469</v>
      </c>
      <c r="M29" s="63" t="s">
        <v>470</v>
      </c>
      <c r="N29" s="63" t="s">
        <v>471</v>
      </c>
      <c r="O29" s="63" t="s">
        <v>444</v>
      </c>
      <c r="P29" s="63" t="s">
        <v>3</v>
      </c>
      <c r="Q29" s="63" t="s">
        <v>451</v>
      </c>
      <c r="R29" s="63" t="s">
        <v>452</v>
      </c>
      <c r="S29" s="63" t="s">
        <v>461</v>
      </c>
      <c r="T29" s="64"/>
    </row>
    <row r="30" spans="1:20" ht="15">
      <c r="A30" s="48"/>
      <c r="B30" s="50" t="s">
        <v>453</v>
      </c>
      <c r="C30" s="50"/>
      <c r="D30" s="50"/>
      <c r="E30" s="50"/>
      <c r="F30" s="50"/>
      <c r="G30" s="48"/>
      <c r="H30" s="58"/>
      <c r="I30" s="58"/>
      <c r="J30" s="58"/>
      <c r="K30" s="59">
        <f>$G$20</f>
        <v>116875.96415678777</v>
      </c>
      <c r="L30" s="59"/>
      <c r="M30" s="59"/>
      <c r="N30" s="59"/>
      <c r="O30" s="60"/>
      <c r="P30" s="60"/>
      <c r="Q30" s="60"/>
      <c r="R30" s="60">
        <f>$G$21</f>
        <v>114151.77246727614</v>
      </c>
      <c r="S30" s="60"/>
    </row>
    <row r="31" spans="1:20" ht="15">
      <c r="A31" s="51">
        <v>1</v>
      </c>
      <c r="B31" s="52">
        <v>1</v>
      </c>
      <c r="C31" s="47">
        <f>DATE(YEAR(D31),(ROUNDUP((MONTH(D31)-1)/3,0)*3)-2,DAY(D31))</f>
        <v>39539</v>
      </c>
      <c r="D31" s="47">
        <f>$D$3</f>
        <v>39600</v>
      </c>
      <c r="E31" s="61">
        <f>VLOOKUP(D31,'Kursy BM'!A:F,3,FALSE)</f>
        <v>2.1219999999999999</v>
      </c>
      <c r="F31" s="61">
        <f>IFERROR(IFERROR(IFERROR(VLOOKUP(D31,'Kursy średnie NBP'!A:G,4,FALSE),VLOOKUP(D31-1,'Kursy średnie NBP'!A:G,4,FALSE)),VLOOKUP(D31-2,'Kursy średnie NBP'!A:G,4,FALSE)),VLOOKUP(D31-3,'Kursy średnie NBP'!A:G,4,FALSE))</f>
        <v>2.0767000000000002</v>
      </c>
      <c r="G31" s="53">
        <f>IFERROR(VLOOKUP(C31,'LIBOR 3M CHF'!A:B,2,FALSE)+$D$1,'LIBOR 3M CHF'!$B$34+$D$1)</f>
        <v>4.1000000000000002E-2</v>
      </c>
      <c r="H31" s="60">
        <f t="shared" ref="H31:H94" si="2">IF(K30&gt;0.001,IPMT(G31/12,1,$D$6-B31+1,-K30),0)</f>
        <v>399.32621086902492</v>
      </c>
      <c r="I31" s="60">
        <f t="shared" ref="I31:I94" si="3">IF(K30 &gt; 0.001,PPMT(G31/12,1,$D$6-B31+1,-K30),0)</f>
        <v>170.29521986211699</v>
      </c>
      <c r="J31" s="60">
        <f>H31+I31</f>
        <v>569.62143073114191</v>
      </c>
      <c r="K31" s="60">
        <f t="shared" ref="K31:K94" si="4">K30-I31</f>
        <v>116705.66893692565</v>
      </c>
      <c r="L31" s="60">
        <f>J31*E31</f>
        <v>1208.736676011483</v>
      </c>
      <c r="M31" s="60">
        <f>J31*F31</f>
        <v>1182.9328251993625</v>
      </c>
      <c r="N31" s="60">
        <f>IFERROR(IF(D31&lt;$D$7,L31-M31,0),0)</f>
        <v>25.803850812120572</v>
      </c>
      <c r="O31" s="60">
        <f t="shared" ref="O31:O94" si="5">IF(R30&gt;0.001,IPMT(G31/12,1,$D$6-B31+1,-R30),0)</f>
        <v>390.01855592986016</v>
      </c>
      <c r="P31" s="60">
        <f t="shared" ref="P31:P94" si="6">IF(R30&gt;0.001,PPMT(G31/12,1,$D$6-B31+1,-R30),0)</f>
        <v>166.32591080820754</v>
      </c>
      <c r="Q31" s="60">
        <f>O31+P31</f>
        <v>556.34446673806769</v>
      </c>
      <c r="R31" s="60">
        <f>R30-P31</f>
        <v>113985.44655646793</v>
      </c>
      <c r="S31" s="60">
        <f>H31-O31</f>
        <v>9.3076549391647632</v>
      </c>
    </row>
    <row r="32" spans="1:20" ht="15">
      <c r="A32" s="51">
        <v>1</v>
      </c>
      <c r="B32" s="52">
        <v>2</v>
      </c>
      <c r="C32" s="47">
        <f t="shared" ref="C32:C95" si="7">DATE(YEAR(D32),(ROUNDUP((MONTH(D32)-1)/3,0)*3)-2,DAY(D32))</f>
        <v>39539</v>
      </c>
      <c r="D32" s="47">
        <f>DATE(YEAR(D31),MONTH(D31)+1,DAY(D31))</f>
        <v>39630</v>
      </c>
      <c r="E32" s="61">
        <f>VLOOKUP(D32,'Kursy BM'!A:F,3,FALSE)</f>
        <v>2.1320000000000001</v>
      </c>
      <c r="F32" s="61">
        <f>IFERROR(IFERROR(IFERROR(VLOOKUP(D32,'Kursy średnie NBP'!A:G,4,FALSE),VLOOKUP(D32-1,'Kursy średnie NBP'!A:G,4,FALSE)),VLOOKUP(D32-2,'Kursy średnie NBP'!A:G,4,FALSE)),VLOOKUP(D32-3,'Kursy średnie NBP'!A:G,4,FALSE))</f>
        <v>2.0880999999999998</v>
      </c>
      <c r="G32" s="53">
        <f>IFERROR(VLOOKUP(C32,'LIBOR 3M CHF'!A:B,2,FALSE)+$D$1,'LIBOR 3M CHF'!$B$34+$D$1)</f>
        <v>4.1000000000000002E-2</v>
      </c>
      <c r="H32" s="60">
        <f t="shared" si="2"/>
        <v>398.74436886782934</v>
      </c>
      <c r="I32" s="60">
        <f t="shared" si="3"/>
        <v>170.87706186331246</v>
      </c>
      <c r="J32" s="60">
        <f t="shared" ref="J32:J95" si="8">H32+I32</f>
        <v>569.6214307311418</v>
      </c>
      <c r="K32" s="60">
        <f t="shared" si="4"/>
        <v>116534.79187506234</v>
      </c>
      <c r="L32" s="60">
        <f t="shared" ref="L32:L95" si="9">J32*E32</f>
        <v>1214.4328903187943</v>
      </c>
      <c r="M32" s="60">
        <f t="shared" ref="M32:M95" si="10">J32*F32</f>
        <v>1189.4265095096971</v>
      </c>
      <c r="N32" s="60">
        <f t="shared" ref="N32:N95" si="11">IFERROR(IF(D32&lt;$D$7,L32-M32,0),0)</f>
        <v>25.006380809097209</v>
      </c>
      <c r="O32" s="60">
        <f t="shared" si="5"/>
        <v>389.45027573459879</v>
      </c>
      <c r="P32" s="60">
        <f t="shared" si="6"/>
        <v>166.89419100346879</v>
      </c>
      <c r="Q32" s="60">
        <f t="shared" ref="Q32:Q95" si="12">O32+P32</f>
        <v>556.34446673806758</v>
      </c>
      <c r="R32" s="60">
        <f t="shared" ref="R32:R95" si="13">R31-P32</f>
        <v>113818.55236546446</v>
      </c>
      <c r="S32" s="60">
        <f t="shared" ref="S32:S95" si="14">H32-O32</f>
        <v>9.2940931332305468</v>
      </c>
    </row>
    <row r="33" spans="1:19" ht="15">
      <c r="A33" s="51">
        <v>1</v>
      </c>
      <c r="B33" s="52">
        <v>3</v>
      </c>
      <c r="C33" s="47">
        <f t="shared" si="7"/>
        <v>39630</v>
      </c>
      <c r="D33" s="47">
        <f t="shared" ref="D33:D96" si="15">DATE(YEAR(D32),MONTH(D32)+1,DAY(D32))</f>
        <v>39661</v>
      </c>
      <c r="E33" s="61">
        <f>VLOOKUP(D33,'Kursy BM'!A:F,3,FALSE)</f>
        <v>2.0133000000000001</v>
      </c>
      <c r="F33" s="61">
        <f>IFERROR(IFERROR(IFERROR(VLOOKUP(D33,'Kursy średnie NBP'!A:G,4,FALSE),VLOOKUP(D33-1,'Kursy średnie NBP'!A:G,4,FALSE)),VLOOKUP(D33-2,'Kursy średnie NBP'!A:G,4,FALSE)),VLOOKUP(D33-3,'Kursy średnie NBP'!A:G,4,FALSE))</f>
        <v>1.9722999999999999</v>
      </c>
      <c r="G33" s="53">
        <f>IFERROR(VLOOKUP(C33,'LIBOR 3M CHF'!A:B,2,FALSE)+$D$1,'LIBOR 3M CHF'!$B$34+$D$1)</f>
        <v>3.9900000000000005E-2</v>
      </c>
      <c r="H33" s="60">
        <f t="shared" si="2"/>
        <v>387.4781829845823</v>
      </c>
      <c r="I33" s="60">
        <f t="shared" si="3"/>
        <v>174.77355624962456</v>
      </c>
      <c r="J33" s="60">
        <f t="shared" si="8"/>
        <v>562.25173923420687</v>
      </c>
      <c r="K33" s="60">
        <f t="shared" si="4"/>
        <v>116360.01831881271</v>
      </c>
      <c r="L33" s="60">
        <f t="shared" si="9"/>
        <v>1131.9814266002288</v>
      </c>
      <c r="M33" s="60">
        <f t="shared" si="10"/>
        <v>1108.9291052916262</v>
      </c>
      <c r="N33" s="60">
        <f t="shared" si="11"/>
        <v>23.052321308602586</v>
      </c>
      <c r="O33" s="60">
        <f t="shared" si="5"/>
        <v>378.44668661516937</v>
      </c>
      <c r="P33" s="60">
        <f t="shared" si="6"/>
        <v>170.69986434114196</v>
      </c>
      <c r="Q33" s="60">
        <f t="shared" si="12"/>
        <v>549.14655095631133</v>
      </c>
      <c r="R33" s="60">
        <f t="shared" si="13"/>
        <v>113647.85250112333</v>
      </c>
      <c r="S33" s="60">
        <f t="shared" si="14"/>
        <v>9.0314963694129347</v>
      </c>
    </row>
    <row r="34" spans="1:19" ht="15">
      <c r="A34" s="51">
        <v>1</v>
      </c>
      <c r="B34" s="52">
        <v>4</v>
      </c>
      <c r="C34" s="47">
        <f t="shared" si="7"/>
        <v>39630</v>
      </c>
      <c r="D34" s="47">
        <f t="shared" si="15"/>
        <v>39692</v>
      </c>
      <c r="E34" s="61">
        <f>VLOOKUP(D34,'Kursy BM'!A:F,3,FALSE)</f>
        <v>2.1093000000000002</v>
      </c>
      <c r="F34" s="61">
        <f>IFERROR(IFERROR(IFERROR(VLOOKUP(D34,'Kursy średnie NBP'!A:G,4,FALSE),VLOOKUP(D34-1,'Kursy średnie NBP'!A:G,4,FALSE)),VLOOKUP(D34-2,'Kursy średnie NBP'!A:G,4,FALSE)),VLOOKUP(D34-3,'Kursy średnie NBP'!A:G,4,FALSE))</f>
        <v>2.0745</v>
      </c>
      <c r="G34" s="53">
        <f>IFERROR(VLOOKUP(C34,'LIBOR 3M CHF'!A:B,2,FALSE)+$D$1,'LIBOR 3M CHF'!$B$34+$D$1)</f>
        <v>3.9900000000000005E-2</v>
      </c>
      <c r="H34" s="60">
        <f t="shared" si="2"/>
        <v>386.89706091005229</v>
      </c>
      <c r="I34" s="60">
        <f t="shared" si="3"/>
        <v>175.35467832415469</v>
      </c>
      <c r="J34" s="60">
        <f t="shared" si="8"/>
        <v>562.25173923420698</v>
      </c>
      <c r="K34" s="60">
        <f t="shared" si="4"/>
        <v>116184.66364048855</v>
      </c>
      <c r="L34" s="60">
        <f t="shared" si="9"/>
        <v>1185.9575935667128</v>
      </c>
      <c r="M34" s="60">
        <f t="shared" si="10"/>
        <v>1166.3912330413623</v>
      </c>
      <c r="N34" s="60">
        <f t="shared" si="11"/>
        <v>19.566360525350547</v>
      </c>
      <c r="O34" s="60">
        <f t="shared" si="5"/>
        <v>377.87910956623512</v>
      </c>
      <c r="P34" s="60">
        <f t="shared" si="6"/>
        <v>171.26744139007621</v>
      </c>
      <c r="Q34" s="60">
        <f t="shared" si="12"/>
        <v>549.14655095631133</v>
      </c>
      <c r="R34" s="60">
        <f t="shared" si="13"/>
        <v>113476.58505973325</v>
      </c>
      <c r="S34" s="60">
        <f t="shared" si="14"/>
        <v>9.0179513438171739</v>
      </c>
    </row>
    <row r="35" spans="1:19" s="43" customFormat="1" ht="15">
      <c r="A35" s="51">
        <v>1</v>
      </c>
      <c r="B35" s="52">
        <v>5</v>
      </c>
      <c r="C35" s="47">
        <f t="shared" si="7"/>
        <v>39630</v>
      </c>
      <c r="D35" s="47">
        <f t="shared" si="15"/>
        <v>39722</v>
      </c>
      <c r="E35" s="61">
        <f>VLOOKUP(D35,'Kursy BM'!A:F,3,FALSE)</f>
        <v>2.1960999999999999</v>
      </c>
      <c r="F35" s="61">
        <f>IFERROR(IFERROR(IFERROR(VLOOKUP(D35,'Kursy średnie NBP'!A:G,4,FALSE),VLOOKUP(D35-1,'Kursy średnie NBP'!A:G,4,FALSE)),VLOOKUP(D35-2,'Kursy średnie NBP'!A:G,4,FALSE)),VLOOKUP(D35-3,'Kursy średnie NBP'!A:G,4,FALSE))</f>
        <v>2.1377000000000002</v>
      </c>
      <c r="G35" s="53">
        <f>IFERROR(VLOOKUP(C35,'LIBOR 3M CHF'!A:B,2,FALSE)+$D$1,'LIBOR 3M CHF'!$B$34+$D$1)</f>
        <v>3.9900000000000005E-2</v>
      </c>
      <c r="H35" s="60">
        <f t="shared" si="2"/>
        <v>386.31400660462447</v>
      </c>
      <c r="I35" s="60">
        <f t="shared" si="3"/>
        <v>175.93773262958251</v>
      </c>
      <c r="J35" s="60">
        <f t="shared" si="8"/>
        <v>562.25173923420698</v>
      </c>
      <c r="K35" s="60">
        <f t="shared" si="4"/>
        <v>116008.72590785897</v>
      </c>
      <c r="L35" s="60">
        <f t="shared" si="9"/>
        <v>1234.7610445322418</v>
      </c>
      <c r="M35" s="60">
        <f t="shared" si="10"/>
        <v>1201.9255429609643</v>
      </c>
      <c r="N35" s="60">
        <f t="shared" si="11"/>
        <v>32.835501571277518</v>
      </c>
      <c r="O35" s="60">
        <f t="shared" si="5"/>
        <v>377.3096453236131</v>
      </c>
      <c r="P35" s="60">
        <f t="shared" si="6"/>
        <v>171.83690563269823</v>
      </c>
      <c r="Q35" s="60">
        <f t="shared" si="12"/>
        <v>549.14655095631133</v>
      </c>
      <c r="R35" s="60">
        <f t="shared" si="13"/>
        <v>113304.74815410055</v>
      </c>
      <c r="S35" s="60">
        <f t="shared" si="14"/>
        <v>9.00436128101137</v>
      </c>
    </row>
    <row r="36" spans="1:19" ht="15">
      <c r="A36" s="51">
        <v>1</v>
      </c>
      <c r="B36" s="52">
        <v>6</v>
      </c>
      <c r="C36" s="47">
        <f t="shared" si="7"/>
        <v>39722</v>
      </c>
      <c r="D36" s="47">
        <f t="shared" si="15"/>
        <v>39753</v>
      </c>
      <c r="E36" s="61">
        <f>VLOOKUP(D36,'Kursy BM'!A:F,3,FALSE)</f>
        <v>2.5409999999999999</v>
      </c>
      <c r="F36" s="61">
        <f>IFERROR(IFERROR(IFERROR(VLOOKUP(D36,'Kursy średnie NBP'!A:G,4,FALSE),VLOOKUP(D36-1,'Kursy średnie NBP'!A:G,4,FALSE)),VLOOKUP(D36-2,'Kursy średnie NBP'!A:G,4,FALSE)),VLOOKUP(D36-3,'Kursy średnie NBP'!A:G,4,FALSE))</f>
        <v>2.4803000000000002</v>
      </c>
      <c r="G36" s="53">
        <f>IFERROR(VLOOKUP(C36,'LIBOR 3M CHF'!A:B,2,FALSE)+$D$1,'LIBOR 3M CHF'!$B$34+$D$1)</f>
        <v>4.1770000000000002E-2</v>
      </c>
      <c r="H36" s="60">
        <f t="shared" si="2"/>
        <v>403.80704009760581</v>
      </c>
      <c r="I36" s="60">
        <f t="shared" si="3"/>
        <v>170.91955107836128</v>
      </c>
      <c r="J36" s="60">
        <f t="shared" si="8"/>
        <v>574.72659117596709</v>
      </c>
      <c r="K36" s="60">
        <f t="shared" si="4"/>
        <v>115837.80635678061</v>
      </c>
      <c r="L36" s="60">
        <f t="shared" si="9"/>
        <v>1460.3802681781324</v>
      </c>
      <c r="M36" s="60">
        <f t="shared" si="10"/>
        <v>1425.4943640937513</v>
      </c>
      <c r="N36" s="60">
        <f t="shared" si="11"/>
        <v>34.885904084381082</v>
      </c>
      <c r="O36" s="60">
        <f t="shared" si="5"/>
        <v>394.3949441997317</v>
      </c>
      <c r="P36" s="60">
        <f t="shared" si="6"/>
        <v>166.9356898629099</v>
      </c>
      <c r="Q36" s="60">
        <f t="shared" si="12"/>
        <v>561.33063406264159</v>
      </c>
      <c r="R36" s="60">
        <f t="shared" si="13"/>
        <v>113137.81246423765</v>
      </c>
      <c r="S36" s="60">
        <f t="shared" si="14"/>
        <v>9.4120958978741101</v>
      </c>
    </row>
    <row r="37" spans="1:19" ht="15">
      <c r="A37" s="51">
        <v>1</v>
      </c>
      <c r="B37" s="52">
        <v>7</v>
      </c>
      <c r="C37" s="47">
        <f t="shared" si="7"/>
        <v>39722</v>
      </c>
      <c r="D37" s="47">
        <f t="shared" si="15"/>
        <v>39783</v>
      </c>
      <c r="E37" s="61">
        <f>VLOOKUP(D37,'Kursy BM'!A:F,3,FALSE)</f>
        <v>2.585</v>
      </c>
      <c r="F37" s="61">
        <f>IFERROR(IFERROR(IFERROR(VLOOKUP(D37,'Kursy średnie NBP'!A:G,4,FALSE),VLOOKUP(D37-1,'Kursy średnie NBP'!A:G,4,FALSE)),VLOOKUP(D37-2,'Kursy średnie NBP'!A:G,4,FALSE)),VLOOKUP(D37-3,'Kursy średnie NBP'!A:G,4,FALSE))</f>
        <v>2.5089999999999999</v>
      </c>
      <c r="G37" s="53">
        <f>IFERROR(VLOOKUP(C37,'LIBOR 3M CHF'!A:B,2,FALSE)+$D$1,'LIBOR 3M CHF'!$B$34+$D$1)</f>
        <v>4.1770000000000002E-2</v>
      </c>
      <c r="H37" s="60">
        <f t="shared" si="2"/>
        <v>403.21209762689386</v>
      </c>
      <c r="I37" s="60">
        <f t="shared" si="3"/>
        <v>171.51449354907334</v>
      </c>
      <c r="J37" s="60">
        <f t="shared" si="8"/>
        <v>574.7265911759672</v>
      </c>
      <c r="K37" s="60">
        <f t="shared" si="4"/>
        <v>115666.29186323154</v>
      </c>
      <c r="L37" s="60">
        <f t="shared" si="9"/>
        <v>1485.6682381898752</v>
      </c>
      <c r="M37" s="60">
        <f t="shared" si="10"/>
        <v>1441.9890172605017</v>
      </c>
      <c r="N37" s="60">
        <f t="shared" si="11"/>
        <v>43.679220929373514</v>
      </c>
      <c r="O37" s="60">
        <f t="shared" si="5"/>
        <v>393.81386888593391</v>
      </c>
      <c r="P37" s="60">
        <f t="shared" si="6"/>
        <v>167.51676517670768</v>
      </c>
      <c r="Q37" s="60">
        <f t="shared" si="12"/>
        <v>561.33063406264159</v>
      </c>
      <c r="R37" s="60">
        <f t="shared" si="13"/>
        <v>112970.29569906094</v>
      </c>
      <c r="S37" s="60">
        <f t="shared" si="14"/>
        <v>9.3982287409599508</v>
      </c>
    </row>
    <row r="38" spans="1:19" ht="15">
      <c r="A38" s="51">
        <v>1</v>
      </c>
      <c r="B38" s="52">
        <v>8</v>
      </c>
      <c r="C38" s="47">
        <f t="shared" si="7"/>
        <v>39722</v>
      </c>
      <c r="D38" s="47">
        <f t="shared" si="15"/>
        <v>39814</v>
      </c>
      <c r="E38" s="61">
        <f>VLOOKUP(D38,'Kursy BM'!A:F,3,FALSE)</f>
        <v>2.8717999999999999</v>
      </c>
      <c r="F38" s="61">
        <f>IFERROR(IFERROR(IFERROR(VLOOKUP(D38,'Kursy średnie NBP'!A:G,4,FALSE),VLOOKUP(D38-1,'Kursy średnie NBP'!A:G,4,FALSE)),VLOOKUP(D38-2,'Kursy średnie NBP'!A:G,4,FALSE)),VLOOKUP(D38-3,'Kursy średnie NBP'!A:G,4,FALSE))</f>
        <v>2.8014000000000001</v>
      </c>
      <c r="G38" s="53">
        <f>IFERROR(VLOOKUP(C38,'LIBOR 3M CHF'!A:B,2,FALSE)+$D$1,'LIBOR 3M CHF'!$B$34+$D$1)</f>
        <v>4.1770000000000002E-2</v>
      </c>
      <c r="H38" s="60">
        <f t="shared" si="2"/>
        <v>402.61508426059851</v>
      </c>
      <c r="I38" s="60">
        <f t="shared" si="3"/>
        <v>172.11150691536881</v>
      </c>
      <c r="J38" s="60">
        <f t="shared" si="8"/>
        <v>574.72659117596731</v>
      </c>
      <c r="K38" s="60">
        <f t="shared" si="4"/>
        <v>115494.18035631617</v>
      </c>
      <c r="L38" s="60">
        <f t="shared" si="9"/>
        <v>1650.499824539143</v>
      </c>
      <c r="M38" s="60">
        <f t="shared" si="10"/>
        <v>1610.0390725203549</v>
      </c>
      <c r="N38" s="60">
        <f t="shared" si="11"/>
        <v>40.460752018788071</v>
      </c>
      <c r="O38" s="60">
        <f t="shared" si="5"/>
        <v>393.23077094581464</v>
      </c>
      <c r="P38" s="60">
        <f t="shared" si="6"/>
        <v>168.09986311682707</v>
      </c>
      <c r="Q38" s="60">
        <f t="shared" si="12"/>
        <v>561.33063406264171</v>
      </c>
      <c r="R38" s="60">
        <f t="shared" si="13"/>
        <v>112802.19583594411</v>
      </c>
      <c r="S38" s="60">
        <f t="shared" si="14"/>
        <v>9.3843133147838671</v>
      </c>
    </row>
    <row r="39" spans="1:19" ht="15">
      <c r="A39" s="51">
        <v>1</v>
      </c>
      <c r="B39" s="52">
        <v>9</v>
      </c>
      <c r="C39" s="47">
        <f t="shared" si="7"/>
        <v>39814</v>
      </c>
      <c r="D39" s="47">
        <f t="shared" si="15"/>
        <v>39845</v>
      </c>
      <c r="E39" s="61">
        <f>VLOOKUP(D39,'Kursy BM'!A:F,3,FALSE)</f>
        <v>3.0863</v>
      </c>
      <c r="F39" s="61">
        <f>IFERROR(IFERROR(IFERROR(VLOOKUP(D39,'Kursy średnie NBP'!A:G,4,FALSE),VLOOKUP(D39-1,'Kursy średnie NBP'!A:G,4,FALSE)),VLOOKUP(D39-2,'Kursy średnie NBP'!A:G,4,FALSE)),VLOOKUP(D39-3,'Kursy średnie NBP'!A:G,4,FALSE))</f>
        <v>2.9906999999999999</v>
      </c>
      <c r="G39" s="53">
        <f>IFERROR(VLOOKUP(C39,'LIBOR 3M CHF'!A:B,2,FALSE)+$D$1,'LIBOR 3M CHF'!$B$34+$D$1)</f>
        <v>1.848E-2</v>
      </c>
      <c r="H39" s="60">
        <f t="shared" si="2"/>
        <v>177.86103774872689</v>
      </c>
      <c r="I39" s="60">
        <f t="shared" si="3"/>
        <v>252.97916167381882</v>
      </c>
      <c r="J39" s="60">
        <f t="shared" si="8"/>
        <v>430.84019942254571</v>
      </c>
      <c r="K39" s="60">
        <f t="shared" si="4"/>
        <v>115241.20119464234</v>
      </c>
      <c r="L39" s="60">
        <f t="shared" si="9"/>
        <v>1329.7021074778029</v>
      </c>
      <c r="M39" s="60">
        <f t="shared" si="10"/>
        <v>1288.5137844130074</v>
      </c>
      <c r="N39" s="60">
        <f t="shared" si="11"/>
        <v>41.188323064795441</v>
      </c>
      <c r="O39" s="60">
        <f t="shared" si="5"/>
        <v>173.7153815873539</v>
      </c>
      <c r="P39" s="60">
        <f t="shared" si="6"/>
        <v>247.08262225424292</v>
      </c>
      <c r="Q39" s="60">
        <f t="shared" si="12"/>
        <v>420.79800384159682</v>
      </c>
      <c r="R39" s="60">
        <f t="shared" si="13"/>
        <v>112555.11321368987</v>
      </c>
      <c r="S39" s="60">
        <f t="shared" si="14"/>
        <v>4.1456561613729832</v>
      </c>
    </row>
    <row r="40" spans="1:19" ht="15">
      <c r="A40" s="51">
        <v>1</v>
      </c>
      <c r="B40" s="52">
        <v>10</v>
      </c>
      <c r="C40" s="47">
        <f t="shared" si="7"/>
        <v>39814</v>
      </c>
      <c r="D40" s="47">
        <f t="shared" si="15"/>
        <v>39873</v>
      </c>
      <c r="E40" s="61">
        <f>VLOOKUP(D40,'Kursy BM'!A:F,3,FALSE)</f>
        <v>3.2744</v>
      </c>
      <c r="F40" s="61">
        <f>IFERROR(IFERROR(IFERROR(VLOOKUP(D40,'Kursy średnie NBP'!A:G,4,FALSE),VLOOKUP(D40-1,'Kursy średnie NBP'!A:G,4,FALSE)),VLOOKUP(D40-2,'Kursy średnie NBP'!A:G,4,FALSE)),VLOOKUP(D40-3,'Kursy średnie NBP'!A:G,4,FALSE))</f>
        <v>3.1355</v>
      </c>
      <c r="G40" s="53">
        <f>IFERROR(VLOOKUP(C40,'LIBOR 3M CHF'!A:B,2,FALSE)+$D$1,'LIBOR 3M CHF'!$B$34+$D$1)</f>
        <v>1.848E-2</v>
      </c>
      <c r="H40" s="60">
        <f t="shared" si="2"/>
        <v>177.4714498397492</v>
      </c>
      <c r="I40" s="60">
        <f t="shared" si="3"/>
        <v>253.36874958279645</v>
      </c>
      <c r="J40" s="60">
        <f t="shared" si="8"/>
        <v>430.84019942254565</v>
      </c>
      <c r="K40" s="60">
        <f t="shared" si="4"/>
        <v>114987.83244505955</v>
      </c>
      <c r="L40" s="60">
        <f t="shared" si="9"/>
        <v>1410.7431489891835</v>
      </c>
      <c r="M40" s="60">
        <f t="shared" si="10"/>
        <v>1350.8994452893919</v>
      </c>
      <c r="N40" s="60">
        <f t="shared" si="11"/>
        <v>59.843703699791604</v>
      </c>
      <c r="O40" s="60">
        <f t="shared" si="5"/>
        <v>173.33487434908238</v>
      </c>
      <c r="P40" s="60">
        <f t="shared" si="6"/>
        <v>247.46312949251444</v>
      </c>
      <c r="Q40" s="60">
        <f t="shared" si="12"/>
        <v>420.79800384159682</v>
      </c>
      <c r="R40" s="60">
        <f t="shared" si="13"/>
        <v>112307.65008419735</v>
      </c>
      <c r="S40" s="60">
        <f t="shared" si="14"/>
        <v>4.1365754906668144</v>
      </c>
    </row>
    <row r="41" spans="1:19" ht="15">
      <c r="A41" s="51">
        <v>1</v>
      </c>
      <c r="B41" s="52">
        <v>11</v>
      </c>
      <c r="C41" s="47">
        <f t="shared" si="7"/>
        <v>39814</v>
      </c>
      <c r="D41" s="47">
        <f t="shared" si="15"/>
        <v>39904</v>
      </c>
      <c r="E41" s="61">
        <f>VLOOKUP(D41,'Kursy BM'!A:F,3,FALSE)</f>
        <v>3.1168</v>
      </c>
      <c r="F41" s="61">
        <f>IFERROR(IFERROR(IFERROR(VLOOKUP(D41,'Kursy średnie NBP'!A:G,4,FALSE),VLOOKUP(D41-1,'Kursy średnie NBP'!A:G,4,FALSE)),VLOOKUP(D41-2,'Kursy średnie NBP'!A:G,4,FALSE)),VLOOKUP(D41-3,'Kursy średnie NBP'!A:G,4,FALSE))</f>
        <v>3.0747</v>
      </c>
      <c r="G41" s="53">
        <f>IFERROR(VLOOKUP(C41,'LIBOR 3M CHF'!A:B,2,FALSE)+$D$1,'LIBOR 3M CHF'!$B$34+$D$1)</f>
        <v>1.848E-2</v>
      </c>
      <c r="H41" s="60">
        <f t="shared" si="2"/>
        <v>177.08126196539169</v>
      </c>
      <c r="I41" s="60">
        <f t="shared" si="3"/>
        <v>253.75893745715419</v>
      </c>
      <c r="J41" s="60">
        <f t="shared" si="8"/>
        <v>430.84019942254588</v>
      </c>
      <c r="K41" s="60">
        <f t="shared" si="4"/>
        <v>114734.0735076024</v>
      </c>
      <c r="L41" s="60">
        <f t="shared" si="9"/>
        <v>1342.8427335601909</v>
      </c>
      <c r="M41" s="60">
        <f t="shared" si="10"/>
        <v>1324.7043611645017</v>
      </c>
      <c r="N41" s="60">
        <f t="shared" si="11"/>
        <v>18.138372395689203</v>
      </c>
      <c r="O41" s="60">
        <f t="shared" si="5"/>
        <v>172.95378112966389</v>
      </c>
      <c r="P41" s="60">
        <f t="shared" si="6"/>
        <v>247.8442227119331</v>
      </c>
      <c r="Q41" s="60">
        <f t="shared" si="12"/>
        <v>420.79800384159699</v>
      </c>
      <c r="R41" s="60">
        <f t="shared" si="13"/>
        <v>112059.80586148541</v>
      </c>
      <c r="S41" s="60">
        <f t="shared" si="14"/>
        <v>4.1274808357277948</v>
      </c>
    </row>
    <row r="42" spans="1:19" ht="15">
      <c r="A42" s="51">
        <v>1</v>
      </c>
      <c r="B42" s="52">
        <v>12</v>
      </c>
      <c r="C42" s="47">
        <f t="shared" si="7"/>
        <v>39904</v>
      </c>
      <c r="D42" s="47">
        <f t="shared" si="15"/>
        <v>39934</v>
      </c>
      <c r="E42" s="61">
        <f>VLOOKUP(D42,'Kursy BM'!A:F,3,FALSE)</f>
        <v>3.0082</v>
      </c>
      <c r="F42" s="61">
        <f>IFERROR(IFERROR(IFERROR(VLOOKUP(D42,'Kursy średnie NBP'!A:G,4,FALSE),VLOOKUP(D42-1,'Kursy średnie NBP'!A:G,4,FALSE)),VLOOKUP(D42-2,'Kursy średnie NBP'!A:G,4,FALSE)),VLOOKUP(D42-3,'Kursy średnie NBP'!A:G,4,FALSE))</f>
        <v>2.9043999999999999</v>
      </c>
      <c r="G42" s="53">
        <f>IFERROR(VLOOKUP(C42,'LIBOR 3M CHF'!A:B,2,FALSE)+$D$1,'LIBOR 3M CHF'!$B$34+$D$1)</f>
        <v>1.5980000000000001E-2</v>
      </c>
      <c r="H42" s="60">
        <f t="shared" si="2"/>
        <v>152.78754122095719</v>
      </c>
      <c r="I42" s="60">
        <f t="shared" si="3"/>
        <v>264.12224783247245</v>
      </c>
      <c r="J42" s="60">
        <f t="shared" si="8"/>
        <v>416.90978905342968</v>
      </c>
      <c r="K42" s="60">
        <f t="shared" si="4"/>
        <v>114469.95125976992</v>
      </c>
      <c r="L42" s="60">
        <f t="shared" si="9"/>
        <v>1254.1480274305272</v>
      </c>
      <c r="M42" s="60">
        <f t="shared" si="10"/>
        <v>1210.872791326781</v>
      </c>
      <c r="N42" s="60">
        <f t="shared" si="11"/>
        <v>43.275236103746238</v>
      </c>
      <c r="O42" s="60">
        <f t="shared" si="5"/>
        <v>149.22630813887807</v>
      </c>
      <c r="P42" s="60">
        <f t="shared" si="6"/>
        <v>257.96598090666453</v>
      </c>
      <c r="Q42" s="60">
        <f t="shared" si="12"/>
        <v>407.19228904554257</v>
      </c>
      <c r="R42" s="60">
        <f t="shared" si="13"/>
        <v>111801.83988057874</v>
      </c>
      <c r="S42" s="60">
        <f t="shared" si="14"/>
        <v>3.5612330820791271</v>
      </c>
    </row>
    <row r="43" spans="1:19" ht="15">
      <c r="A43" s="49">
        <v>2</v>
      </c>
      <c r="B43" s="50">
        <v>13</v>
      </c>
      <c r="C43" s="47">
        <f t="shared" si="7"/>
        <v>39904</v>
      </c>
      <c r="D43" s="47">
        <f t="shared" si="15"/>
        <v>39965</v>
      </c>
      <c r="E43" s="61">
        <f>VLOOKUP(D43,'Kursy BM'!A:F,3,FALSE)</f>
        <v>3.0348999999999999</v>
      </c>
      <c r="F43" s="61">
        <f>IFERROR(IFERROR(IFERROR(VLOOKUP(D43,'Kursy średnie NBP'!A:G,4,FALSE),VLOOKUP(D43-1,'Kursy średnie NBP'!A:G,4,FALSE)),VLOOKUP(D43-2,'Kursy średnie NBP'!A:G,4,FALSE)),VLOOKUP(D43-3,'Kursy średnie NBP'!A:G,4,FALSE))</f>
        <v>2.9398</v>
      </c>
      <c r="G43" s="53">
        <f>IFERROR(VLOOKUP(C43,'LIBOR 3M CHF'!A:B,2,FALSE)+$D$1,'LIBOR 3M CHF'!$B$34+$D$1)</f>
        <v>1.5980000000000001E-2</v>
      </c>
      <c r="H43" s="60">
        <f t="shared" si="2"/>
        <v>152.43581842759363</v>
      </c>
      <c r="I43" s="60">
        <f t="shared" si="3"/>
        <v>264.47397062583616</v>
      </c>
      <c r="J43" s="60">
        <f t="shared" si="8"/>
        <v>416.90978905342979</v>
      </c>
      <c r="K43" s="60">
        <f t="shared" si="4"/>
        <v>114205.47728914408</v>
      </c>
      <c r="L43" s="60">
        <f t="shared" si="9"/>
        <v>1265.279518798254</v>
      </c>
      <c r="M43" s="60">
        <f t="shared" si="10"/>
        <v>1225.631397859273</v>
      </c>
      <c r="N43" s="60">
        <f t="shared" si="11"/>
        <v>39.648120938981037</v>
      </c>
      <c r="O43" s="60">
        <f t="shared" si="5"/>
        <v>148.88278344097071</v>
      </c>
      <c r="P43" s="60">
        <f t="shared" si="6"/>
        <v>258.309505604572</v>
      </c>
      <c r="Q43" s="60">
        <f t="shared" si="12"/>
        <v>407.19228904554268</v>
      </c>
      <c r="R43" s="60">
        <f t="shared" si="13"/>
        <v>111543.53037497417</v>
      </c>
      <c r="S43" s="60">
        <f t="shared" si="14"/>
        <v>3.5530349866229187</v>
      </c>
    </row>
    <row r="44" spans="1:19" ht="15">
      <c r="A44" s="49">
        <v>2</v>
      </c>
      <c r="B44" s="50">
        <v>14</v>
      </c>
      <c r="C44" s="47">
        <f t="shared" si="7"/>
        <v>39904</v>
      </c>
      <c r="D44" s="47">
        <f t="shared" si="15"/>
        <v>39995</v>
      </c>
      <c r="E44" s="61">
        <f>VLOOKUP(D44,'Kursy BM'!A:F,3,FALSE)</f>
        <v>2.9908000000000001</v>
      </c>
      <c r="F44" s="61">
        <f>IFERROR(IFERROR(IFERROR(VLOOKUP(D44,'Kursy średnie NBP'!A:G,4,FALSE),VLOOKUP(D44-1,'Kursy średnie NBP'!A:G,4,FALSE)),VLOOKUP(D44-2,'Kursy średnie NBP'!A:G,4,FALSE)),VLOOKUP(D44-3,'Kursy średnie NBP'!A:G,4,FALSE))</f>
        <v>2.8969</v>
      </c>
      <c r="G44" s="53">
        <f>IFERROR(VLOOKUP(C44,'LIBOR 3M CHF'!A:B,2,FALSE)+$D$1,'LIBOR 3M CHF'!$B$34+$D$1)</f>
        <v>1.5980000000000001E-2</v>
      </c>
      <c r="H44" s="60">
        <f t="shared" si="2"/>
        <v>152.0836272567102</v>
      </c>
      <c r="I44" s="60">
        <f t="shared" si="3"/>
        <v>264.82616179671953</v>
      </c>
      <c r="J44" s="60">
        <f t="shared" si="8"/>
        <v>416.90978905342973</v>
      </c>
      <c r="K44" s="60">
        <f t="shared" si="4"/>
        <v>113940.65112734736</v>
      </c>
      <c r="L44" s="60">
        <f t="shared" si="9"/>
        <v>1246.8937971009977</v>
      </c>
      <c r="M44" s="60">
        <f t="shared" si="10"/>
        <v>1207.7459679088806</v>
      </c>
      <c r="N44" s="60">
        <f t="shared" si="11"/>
        <v>39.147829192117115</v>
      </c>
      <c r="O44" s="60">
        <f t="shared" si="5"/>
        <v>148.53880128267394</v>
      </c>
      <c r="P44" s="60">
        <f t="shared" si="6"/>
        <v>258.65348776286874</v>
      </c>
      <c r="Q44" s="60">
        <f t="shared" si="12"/>
        <v>407.19228904554268</v>
      </c>
      <c r="R44" s="60">
        <f t="shared" si="13"/>
        <v>111284.8768872113</v>
      </c>
      <c r="S44" s="60">
        <f t="shared" si="14"/>
        <v>3.5448259740362573</v>
      </c>
    </row>
    <row r="45" spans="1:19" ht="15">
      <c r="A45" s="49">
        <v>2</v>
      </c>
      <c r="B45" s="50">
        <v>15</v>
      </c>
      <c r="C45" s="47">
        <f t="shared" si="7"/>
        <v>39995</v>
      </c>
      <c r="D45" s="47">
        <f t="shared" si="15"/>
        <v>40026</v>
      </c>
      <c r="E45" s="61">
        <f>VLOOKUP(D45,'Kursy BM'!A:F,3,FALSE)</f>
        <v>2.8165</v>
      </c>
      <c r="F45" s="61">
        <f>IFERROR(IFERROR(IFERROR(VLOOKUP(D45,'Kursy średnie NBP'!A:G,4,FALSE),VLOOKUP(D45-1,'Kursy średnie NBP'!A:G,4,FALSE)),VLOOKUP(D45-2,'Kursy średnie NBP'!A:G,4,FALSE)),VLOOKUP(D45-3,'Kursy średnie NBP'!A:G,4,FALSE))</f>
        <v>2.7128000000000001</v>
      </c>
      <c r="G45" s="53">
        <f>IFERROR(VLOOKUP(C45,'LIBOR 3M CHF'!A:B,2,FALSE)+$D$1,'LIBOR 3M CHF'!$B$34+$D$1)</f>
        <v>1.5949999999999999E-2</v>
      </c>
      <c r="H45" s="60">
        <f t="shared" si="2"/>
        <v>151.44611545676585</v>
      </c>
      <c r="I45" s="60">
        <f t="shared" si="3"/>
        <v>265.29952047388372</v>
      </c>
      <c r="J45" s="60">
        <f t="shared" si="8"/>
        <v>416.74563593064954</v>
      </c>
      <c r="K45" s="60">
        <f t="shared" si="4"/>
        <v>113675.35160687348</v>
      </c>
      <c r="L45" s="60">
        <f t="shared" si="9"/>
        <v>1173.7640835986745</v>
      </c>
      <c r="M45" s="60">
        <f t="shared" si="10"/>
        <v>1130.547561152666</v>
      </c>
      <c r="N45" s="60">
        <f t="shared" si="11"/>
        <v>43.216522446008412</v>
      </c>
      <c r="O45" s="60">
        <f t="shared" si="5"/>
        <v>147.916148862585</v>
      </c>
      <c r="P45" s="60">
        <f t="shared" si="6"/>
        <v>259.1158132067776</v>
      </c>
      <c r="Q45" s="60">
        <f t="shared" si="12"/>
        <v>407.03196206936263</v>
      </c>
      <c r="R45" s="60">
        <f t="shared" si="13"/>
        <v>111025.76107400452</v>
      </c>
      <c r="S45" s="60">
        <f t="shared" si="14"/>
        <v>3.5299665941808485</v>
      </c>
    </row>
    <row r="46" spans="1:19" ht="15">
      <c r="A46" s="49">
        <v>2</v>
      </c>
      <c r="B46" s="50">
        <v>16</v>
      </c>
      <c r="C46" s="47">
        <f t="shared" si="7"/>
        <v>39995</v>
      </c>
      <c r="D46" s="47">
        <f t="shared" si="15"/>
        <v>40057</v>
      </c>
      <c r="E46" s="61">
        <f>VLOOKUP(D46,'Kursy BM'!A:F,3,FALSE)</f>
        <v>2.8174000000000001</v>
      </c>
      <c r="F46" s="61">
        <f>IFERROR(IFERROR(IFERROR(VLOOKUP(D46,'Kursy średnie NBP'!A:G,4,FALSE),VLOOKUP(D46-1,'Kursy średnie NBP'!A:G,4,FALSE)),VLOOKUP(D46-2,'Kursy średnie NBP'!A:G,4,FALSE)),VLOOKUP(D46-3,'Kursy średnie NBP'!A:G,4,FALSE))</f>
        <v>2.7065000000000001</v>
      </c>
      <c r="G46" s="53">
        <f>IFERROR(VLOOKUP(C46,'LIBOR 3M CHF'!A:B,2,FALSE)+$D$1,'LIBOR 3M CHF'!$B$34+$D$1)</f>
        <v>1.5949999999999999E-2</v>
      </c>
      <c r="H46" s="60">
        <f t="shared" si="2"/>
        <v>151.09348817746934</v>
      </c>
      <c r="I46" s="60">
        <f t="shared" si="3"/>
        <v>265.65214775318015</v>
      </c>
      <c r="J46" s="60">
        <f t="shared" si="8"/>
        <v>416.74563593064948</v>
      </c>
      <c r="K46" s="60">
        <f t="shared" si="4"/>
        <v>113409.6994591203</v>
      </c>
      <c r="L46" s="60">
        <f t="shared" si="9"/>
        <v>1174.139154671012</v>
      </c>
      <c r="M46" s="60">
        <f t="shared" si="10"/>
        <v>1127.9220636463028</v>
      </c>
      <c r="N46" s="60">
        <f t="shared" si="11"/>
        <v>46.217091024709134</v>
      </c>
      <c r="O46" s="60">
        <f t="shared" si="5"/>
        <v>147.57174076086434</v>
      </c>
      <c r="P46" s="60">
        <f t="shared" si="6"/>
        <v>259.46022130849803</v>
      </c>
      <c r="Q46" s="60">
        <f t="shared" si="12"/>
        <v>407.03196206936241</v>
      </c>
      <c r="R46" s="60">
        <f t="shared" si="13"/>
        <v>110766.30085269602</v>
      </c>
      <c r="S46" s="60">
        <f t="shared" si="14"/>
        <v>3.5217474166049954</v>
      </c>
    </row>
    <row r="47" spans="1:19" ht="15">
      <c r="A47" s="49">
        <v>2</v>
      </c>
      <c r="B47" s="50">
        <v>17</v>
      </c>
      <c r="C47" s="47">
        <f t="shared" si="7"/>
        <v>39995</v>
      </c>
      <c r="D47" s="47">
        <f t="shared" si="15"/>
        <v>40087</v>
      </c>
      <c r="E47" s="61">
        <f>VLOOKUP(D47,'Kursy BM'!A:F,3,FALSE)</f>
        <v>2.8908999999999998</v>
      </c>
      <c r="F47" s="61">
        <f>IFERROR(IFERROR(IFERROR(VLOOKUP(D47,'Kursy średnie NBP'!A:G,4,FALSE),VLOOKUP(D47-1,'Kursy średnie NBP'!A:G,4,FALSE)),VLOOKUP(D47-2,'Kursy średnie NBP'!A:G,4,FALSE)),VLOOKUP(D47-3,'Kursy średnie NBP'!A:G,4,FALSE))</f>
        <v>2.7816999999999998</v>
      </c>
      <c r="G47" s="53">
        <f>IFERROR(VLOOKUP(C47,'LIBOR 3M CHF'!A:B,2,FALSE)+$D$1,'LIBOR 3M CHF'!$B$34+$D$1)</f>
        <v>1.5949999999999999E-2</v>
      </c>
      <c r="H47" s="60">
        <f t="shared" si="2"/>
        <v>150.74039219774738</v>
      </c>
      <c r="I47" s="60">
        <f t="shared" si="3"/>
        <v>266.0052437329021</v>
      </c>
      <c r="J47" s="60">
        <f t="shared" si="8"/>
        <v>416.74563593064948</v>
      </c>
      <c r="K47" s="60">
        <f t="shared" si="4"/>
        <v>113143.6942153874</v>
      </c>
      <c r="L47" s="60">
        <f t="shared" si="9"/>
        <v>1204.7699589119145</v>
      </c>
      <c r="M47" s="60">
        <f t="shared" si="10"/>
        <v>1159.2613354682876</v>
      </c>
      <c r="N47" s="60">
        <f t="shared" si="11"/>
        <v>45.508623443626902</v>
      </c>
      <c r="O47" s="60">
        <f t="shared" si="5"/>
        <v>147.22687488337513</v>
      </c>
      <c r="P47" s="60">
        <f t="shared" si="6"/>
        <v>259.8050871859873</v>
      </c>
      <c r="Q47" s="60">
        <f t="shared" si="12"/>
        <v>407.03196206936241</v>
      </c>
      <c r="R47" s="60">
        <f t="shared" si="13"/>
        <v>110506.49576551003</v>
      </c>
      <c r="S47" s="60">
        <f t="shared" si="14"/>
        <v>3.5135173143722511</v>
      </c>
    </row>
    <row r="48" spans="1:19" ht="15">
      <c r="A48" s="49">
        <v>2</v>
      </c>
      <c r="B48" s="50">
        <v>18</v>
      </c>
      <c r="C48" s="47">
        <f t="shared" si="7"/>
        <v>40087</v>
      </c>
      <c r="D48" s="47">
        <f t="shared" si="15"/>
        <v>40118</v>
      </c>
      <c r="E48" s="61">
        <f>VLOOKUP(D48,'Kursy BM'!A:F,3,FALSE)</f>
        <v>2.9125000000000001</v>
      </c>
      <c r="F48" s="61">
        <f>IFERROR(IFERROR(IFERROR(VLOOKUP(D48,'Kursy średnie NBP'!A:G,4,FALSE),VLOOKUP(D48-1,'Kursy średnie NBP'!A:G,4,FALSE)),VLOOKUP(D48-2,'Kursy średnie NBP'!A:G,4,FALSE)),VLOOKUP(D48-3,'Kursy średnie NBP'!A:G,4,FALSE))</f>
        <v>2.8104</v>
      </c>
      <c r="G48" s="53">
        <f>IFERROR(VLOOKUP(C48,'LIBOR 3M CHF'!A:B,2,FALSE)+$D$1,'LIBOR 3M CHF'!$B$34+$D$1)</f>
        <v>1.4870000000000001E-2</v>
      </c>
      <c r="H48" s="60">
        <f t="shared" si="2"/>
        <v>140.20389441523423</v>
      </c>
      <c r="I48" s="60">
        <f t="shared" si="3"/>
        <v>270.70596159870956</v>
      </c>
      <c r="J48" s="60">
        <f t="shared" si="8"/>
        <v>410.9098560139438</v>
      </c>
      <c r="K48" s="60">
        <f t="shared" si="4"/>
        <v>112872.98825378869</v>
      </c>
      <c r="L48" s="60">
        <f t="shared" si="9"/>
        <v>1196.7749556406113</v>
      </c>
      <c r="M48" s="60">
        <f t="shared" si="10"/>
        <v>1154.8210593415877</v>
      </c>
      <c r="N48" s="60">
        <f t="shared" si="11"/>
        <v>41.953896299023654</v>
      </c>
      <c r="O48" s="60">
        <f t="shared" si="5"/>
        <v>136.93596600276121</v>
      </c>
      <c r="P48" s="60">
        <f t="shared" si="6"/>
        <v>264.3962388408363</v>
      </c>
      <c r="Q48" s="60">
        <f t="shared" si="12"/>
        <v>401.33220484359754</v>
      </c>
      <c r="R48" s="60">
        <f t="shared" si="13"/>
        <v>110242.09952666919</v>
      </c>
      <c r="S48" s="60">
        <f t="shared" si="14"/>
        <v>3.2679284124730259</v>
      </c>
    </row>
    <row r="49" spans="1:19" ht="15">
      <c r="A49" s="49">
        <v>2</v>
      </c>
      <c r="B49" s="50">
        <v>19</v>
      </c>
      <c r="C49" s="47">
        <f t="shared" si="7"/>
        <v>40087</v>
      </c>
      <c r="D49" s="47">
        <f t="shared" si="15"/>
        <v>40148</v>
      </c>
      <c r="E49" s="61">
        <f>VLOOKUP(D49,'Kursy BM'!A:F,3,FALSE)</f>
        <v>2.8290000000000002</v>
      </c>
      <c r="F49" s="61">
        <f>IFERROR(IFERROR(IFERROR(VLOOKUP(D49,'Kursy średnie NBP'!A:G,4,FALSE),VLOOKUP(D49-1,'Kursy średnie NBP'!A:G,4,FALSE)),VLOOKUP(D49-2,'Kursy średnie NBP'!A:G,4,FALSE)),VLOOKUP(D49-3,'Kursy średnie NBP'!A:G,4,FALSE))</f>
        <v>2.7381000000000002</v>
      </c>
      <c r="G49" s="53">
        <f>IFERROR(VLOOKUP(C49,'LIBOR 3M CHF'!A:B,2,FALSE)+$D$1,'LIBOR 3M CHF'!$B$34+$D$1)</f>
        <v>1.4870000000000001E-2</v>
      </c>
      <c r="H49" s="60">
        <f t="shared" si="2"/>
        <v>139.86844461115317</v>
      </c>
      <c r="I49" s="60">
        <f t="shared" si="3"/>
        <v>271.04141140279069</v>
      </c>
      <c r="J49" s="60">
        <f t="shared" si="8"/>
        <v>410.90985601394385</v>
      </c>
      <c r="K49" s="60">
        <f t="shared" si="4"/>
        <v>112601.94684238589</v>
      </c>
      <c r="L49" s="60">
        <f t="shared" si="9"/>
        <v>1162.4639826634473</v>
      </c>
      <c r="M49" s="60">
        <f t="shared" si="10"/>
        <v>1125.1122767517797</v>
      </c>
      <c r="N49" s="60">
        <f t="shared" si="11"/>
        <v>37.351705911667523</v>
      </c>
      <c r="O49" s="60">
        <f t="shared" si="5"/>
        <v>136.60833499679759</v>
      </c>
      <c r="P49" s="60">
        <f t="shared" si="6"/>
        <v>264.72386984679997</v>
      </c>
      <c r="Q49" s="60">
        <f t="shared" si="12"/>
        <v>401.33220484359754</v>
      </c>
      <c r="R49" s="60">
        <f t="shared" si="13"/>
        <v>109977.37565682239</v>
      </c>
      <c r="S49" s="60">
        <f t="shared" si="14"/>
        <v>3.2601096143555708</v>
      </c>
    </row>
    <row r="50" spans="1:19" ht="15">
      <c r="A50" s="49">
        <v>2</v>
      </c>
      <c r="B50" s="50">
        <v>20</v>
      </c>
      <c r="C50" s="47">
        <f t="shared" si="7"/>
        <v>40087</v>
      </c>
      <c r="D50" s="47">
        <f t="shared" si="15"/>
        <v>40179</v>
      </c>
      <c r="E50" s="61">
        <f>VLOOKUP(D50,'Kursy BM'!A:F,3,FALSE)</f>
        <v>2.879</v>
      </c>
      <c r="F50" s="61">
        <f>IFERROR(IFERROR(IFERROR(VLOOKUP(D50,'Kursy średnie NBP'!A:G,4,FALSE),VLOOKUP(D50-1,'Kursy średnie NBP'!A:G,4,FALSE)),VLOOKUP(D50-2,'Kursy średnie NBP'!A:G,4,FALSE)),VLOOKUP(D50-3,'Kursy średnie NBP'!A:G,4,FALSE))</f>
        <v>2.7660999999999998</v>
      </c>
      <c r="G50" s="53">
        <f>IFERROR(VLOOKUP(C50,'LIBOR 3M CHF'!A:B,2,FALSE)+$D$1,'LIBOR 3M CHF'!$B$34+$D$1)</f>
        <v>1.4870000000000001E-2</v>
      </c>
      <c r="H50" s="60">
        <f t="shared" si="2"/>
        <v>139.53257912885653</v>
      </c>
      <c r="I50" s="60">
        <f t="shared" si="3"/>
        <v>271.37727688508721</v>
      </c>
      <c r="J50" s="60">
        <f t="shared" si="8"/>
        <v>410.90985601394374</v>
      </c>
      <c r="K50" s="60">
        <f t="shared" si="4"/>
        <v>112330.5695655008</v>
      </c>
      <c r="L50" s="60">
        <f t="shared" si="9"/>
        <v>1183.0094754641441</v>
      </c>
      <c r="M50" s="60">
        <f t="shared" si="10"/>
        <v>1136.6177527201696</v>
      </c>
      <c r="N50" s="60">
        <f t="shared" si="11"/>
        <v>46.391722743974469</v>
      </c>
      <c r="O50" s="60">
        <f t="shared" si="5"/>
        <v>136.28029800141243</v>
      </c>
      <c r="P50" s="60">
        <f t="shared" si="6"/>
        <v>265.05190684218508</v>
      </c>
      <c r="Q50" s="60">
        <f t="shared" si="12"/>
        <v>401.33220484359754</v>
      </c>
      <c r="R50" s="60">
        <f t="shared" si="13"/>
        <v>109712.32374998021</v>
      </c>
      <c r="S50" s="60">
        <f t="shared" si="14"/>
        <v>3.2522811274440926</v>
      </c>
    </row>
    <row r="51" spans="1:19" ht="15">
      <c r="A51" s="49">
        <v>2</v>
      </c>
      <c r="B51" s="50">
        <v>21</v>
      </c>
      <c r="C51" s="47">
        <f t="shared" si="7"/>
        <v>40179</v>
      </c>
      <c r="D51" s="47">
        <f t="shared" si="15"/>
        <v>40210</v>
      </c>
      <c r="E51" s="61">
        <f>VLOOKUP(D51,'Kursy BM'!A:F,3,FALSE)</f>
        <v>2.8325</v>
      </c>
      <c r="F51" s="61">
        <f>IFERROR(IFERROR(IFERROR(VLOOKUP(D51,'Kursy średnie NBP'!A:G,4,FALSE),VLOOKUP(D51-1,'Kursy średnie NBP'!A:G,4,FALSE)),VLOOKUP(D51-2,'Kursy średnie NBP'!A:G,4,FALSE)),VLOOKUP(D51-3,'Kursy średnie NBP'!A:G,4,FALSE))</f>
        <v>2.7193999999999998</v>
      </c>
      <c r="G51" s="53">
        <f>IFERROR(VLOOKUP(C51,'LIBOR 3M CHF'!A:B,2,FALSE)+$D$1,'LIBOR 3M CHF'!$B$34+$D$1)</f>
        <v>1.4500000000000001E-2</v>
      </c>
      <c r="H51" s="60">
        <f t="shared" si="2"/>
        <v>135.73277155831349</v>
      </c>
      <c r="I51" s="60">
        <f t="shared" si="3"/>
        <v>273.20571575881422</v>
      </c>
      <c r="J51" s="60">
        <f t="shared" si="8"/>
        <v>408.93848731712774</v>
      </c>
      <c r="K51" s="60">
        <f t="shared" si="4"/>
        <v>112057.36384974199</v>
      </c>
      <c r="L51" s="60">
        <f t="shared" si="9"/>
        <v>1158.3182653257643</v>
      </c>
      <c r="M51" s="60">
        <f t="shared" si="10"/>
        <v>1112.067322410197</v>
      </c>
      <c r="N51" s="60">
        <f t="shared" si="11"/>
        <v>46.250942915567293</v>
      </c>
      <c r="O51" s="60">
        <f t="shared" si="5"/>
        <v>132.56905786455943</v>
      </c>
      <c r="P51" s="60">
        <f t="shared" si="6"/>
        <v>266.83772773179089</v>
      </c>
      <c r="Q51" s="60">
        <f t="shared" si="12"/>
        <v>399.40678559635035</v>
      </c>
      <c r="R51" s="60">
        <f t="shared" si="13"/>
        <v>109445.48602224841</v>
      </c>
      <c r="S51" s="60">
        <f t="shared" si="14"/>
        <v>3.1637136937540618</v>
      </c>
    </row>
    <row r="52" spans="1:19" ht="15">
      <c r="A52" s="49">
        <v>2</v>
      </c>
      <c r="B52" s="50">
        <v>22</v>
      </c>
      <c r="C52" s="47">
        <f t="shared" si="7"/>
        <v>40179</v>
      </c>
      <c r="D52" s="47">
        <f t="shared" si="15"/>
        <v>40238</v>
      </c>
      <c r="E52" s="61">
        <f>VLOOKUP(D52,'Kursy BM'!A:F,3,FALSE)</f>
        <v>2.7989000000000002</v>
      </c>
      <c r="F52" s="61">
        <f>IFERROR(IFERROR(IFERROR(VLOOKUP(D52,'Kursy średnie NBP'!A:G,4,FALSE),VLOOKUP(D52-1,'Kursy średnie NBP'!A:G,4,FALSE)),VLOOKUP(D52-2,'Kursy średnie NBP'!A:G,4,FALSE)),VLOOKUP(D52-3,'Kursy średnie NBP'!A:G,4,FALSE))</f>
        <v>2.6920999999999999</v>
      </c>
      <c r="G52" s="53">
        <f>IFERROR(VLOOKUP(C52,'LIBOR 3M CHF'!A:B,2,FALSE)+$D$1,'LIBOR 3M CHF'!$B$34+$D$1)</f>
        <v>1.4500000000000001E-2</v>
      </c>
      <c r="H52" s="60">
        <f t="shared" si="2"/>
        <v>135.40264798510492</v>
      </c>
      <c r="I52" s="60">
        <f t="shared" si="3"/>
        <v>273.53583933202265</v>
      </c>
      <c r="J52" s="60">
        <f t="shared" si="8"/>
        <v>408.93848731712757</v>
      </c>
      <c r="K52" s="60">
        <f t="shared" si="4"/>
        <v>111783.82801040997</v>
      </c>
      <c r="L52" s="60">
        <f t="shared" si="9"/>
        <v>1144.5779321519085</v>
      </c>
      <c r="M52" s="60">
        <f t="shared" si="10"/>
        <v>1100.9033017064392</v>
      </c>
      <c r="N52" s="60">
        <f t="shared" si="11"/>
        <v>43.674630445469347</v>
      </c>
      <c r="O52" s="60">
        <f t="shared" si="5"/>
        <v>132.24662894355018</v>
      </c>
      <c r="P52" s="60">
        <f t="shared" si="6"/>
        <v>267.16015665279997</v>
      </c>
      <c r="Q52" s="60">
        <f t="shared" si="12"/>
        <v>399.40678559635012</v>
      </c>
      <c r="R52" s="60">
        <f t="shared" si="13"/>
        <v>109178.32586559562</v>
      </c>
      <c r="S52" s="60">
        <f t="shared" si="14"/>
        <v>3.1560190415547424</v>
      </c>
    </row>
    <row r="53" spans="1:19" ht="15">
      <c r="A53" s="49">
        <v>2</v>
      </c>
      <c r="B53" s="50">
        <v>23</v>
      </c>
      <c r="C53" s="47">
        <f t="shared" si="7"/>
        <v>40179</v>
      </c>
      <c r="D53" s="47">
        <f t="shared" si="15"/>
        <v>40269</v>
      </c>
      <c r="E53" s="61">
        <f>VLOOKUP(D53,'Kursy BM'!A:F,3,FALSE)</f>
        <v>2.8090000000000002</v>
      </c>
      <c r="F53" s="61">
        <f>IFERROR(IFERROR(IFERROR(VLOOKUP(D53,'Kursy średnie NBP'!A:G,4,FALSE),VLOOKUP(D53-1,'Kursy średnie NBP'!A:G,4,FALSE)),VLOOKUP(D53-2,'Kursy średnie NBP'!A:G,4,FALSE)),VLOOKUP(D53-3,'Kursy średnie NBP'!A:G,4,FALSE))</f>
        <v>2.7080000000000002</v>
      </c>
      <c r="G53" s="53">
        <f>IFERROR(VLOOKUP(C53,'LIBOR 3M CHF'!A:B,2,FALSE)+$D$1,'LIBOR 3M CHF'!$B$34+$D$1)</f>
        <v>1.4500000000000001E-2</v>
      </c>
      <c r="H53" s="60">
        <f t="shared" si="2"/>
        <v>135.07212551257871</v>
      </c>
      <c r="I53" s="60">
        <f t="shared" si="3"/>
        <v>273.86636180454877</v>
      </c>
      <c r="J53" s="60">
        <f t="shared" si="8"/>
        <v>408.93848731712751</v>
      </c>
      <c r="K53" s="60">
        <f t="shared" si="4"/>
        <v>111509.96164860541</v>
      </c>
      <c r="L53" s="60">
        <f t="shared" si="9"/>
        <v>1148.7082108738111</v>
      </c>
      <c r="M53" s="60">
        <f t="shared" si="10"/>
        <v>1107.4054236547813</v>
      </c>
      <c r="N53" s="60">
        <f t="shared" si="11"/>
        <v>41.302787219029824</v>
      </c>
      <c r="O53" s="60">
        <f t="shared" si="5"/>
        <v>131.92381042092805</v>
      </c>
      <c r="P53" s="60">
        <f t="shared" si="6"/>
        <v>267.48297517542187</v>
      </c>
      <c r="Q53" s="60">
        <f t="shared" si="12"/>
        <v>399.40678559634989</v>
      </c>
      <c r="R53" s="60">
        <f t="shared" si="13"/>
        <v>108910.8428904202</v>
      </c>
      <c r="S53" s="60">
        <f t="shared" si="14"/>
        <v>3.1483150916506588</v>
      </c>
    </row>
    <row r="54" spans="1:19" ht="15">
      <c r="A54" s="49">
        <v>2</v>
      </c>
      <c r="B54" s="50">
        <v>24</v>
      </c>
      <c r="C54" s="47">
        <f t="shared" si="7"/>
        <v>40269</v>
      </c>
      <c r="D54" s="47">
        <f t="shared" si="15"/>
        <v>40299</v>
      </c>
      <c r="E54" s="61">
        <f>VLOOKUP(D54,'Kursy BM'!A:F,3,FALSE)</f>
        <v>2.8218999999999999</v>
      </c>
      <c r="F54" s="61">
        <f>IFERROR(IFERROR(IFERROR(VLOOKUP(D54,'Kursy średnie NBP'!A:G,4,FALSE),VLOOKUP(D54-1,'Kursy średnie NBP'!A:G,4,FALSE)),VLOOKUP(D54-2,'Kursy średnie NBP'!A:G,4,FALSE)),VLOOKUP(D54-3,'Kursy średnie NBP'!A:G,4,FALSE))</f>
        <v>2.72</v>
      </c>
      <c r="G54" s="53">
        <f>IFERROR(VLOOKUP(C54,'LIBOR 3M CHF'!A:B,2,FALSE)+$D$1,'LIBOR 3M CHF'!$B$34+$D$1)</f>
        <v>1.447E-2</v>
      </c>
      <c r="H54" s="60">
        <f t="shared" si="2"/>
        <v>134.46242875461002</v>
      </c>
      <c r="I54" s="60">
        <f t="shared" si="3"/>
        <v>274.3178011243001</v>
      </c>
      <c r="J54" s="60">
        <f t="shared" si="8"/>
        <v>408.78022987891012</v>
      </c>
      <c r="K54" s="60">
        <f t="shared" si="4"/>
        <v>111235.64384748111</v>
      </c>
      <c r="L54" s="60">
        <f t="shared" si="9"/>
        <v>1153.5369306952964</v>
      </c>
      <c r="M54" s="60">
        <f t="shared" si="10"/>
        <v>1111.8822252706357</v>
      </c>
      <c r="N54" s="60">
        <f t="shared" si="11"/>
        <v>41.654705424660733</v>
      </c>
      <c r="O54" s="60">
        <f t="shared" si="5"/>
        <v>131.32832471869835</v>
      </c>
      <c r="P54" s="60">
        <f t="shared" si="6"/>
        <v>267.92389216706204</v>
      </c>
      <c r="Q54" s="60">
        <f t="shared" si="12"/>
        <v>399.25221688576039</v>
      </c>
      <c r="R54" s="60">
        <f t="shared" si="13"/>
        <v>108642.91899825314</v>
      </c>
      <c r="S54" s="60">
        <f t="shared" si="14"/>
        <v>3.1341040359116619</v>
      </c>
    </row>
    <row r="55" spans="1:19" ht="15">
      <c r="A55" s="51">
        <v>3</v>
      </c>
      <c r="B55" s="52">
        <v>25</v>
      </c>
      <c r="C55" s="47">
        <f t="shared" si="7"/>
        <v>40269</v>
      </c>
      <c r="D55" s="47">
        <f t="shared" si="15"/>
        <v>40330</v>
      </c>
      <c r="E55" s="61">
        <f>VLOOKUP(D55,'Kursy BM'!A:F,3,FALSE)</f>
        <v>3.0095000000000001</v>
      </c>
      <c r="F55" s="61">
        <f>IFERROR(IFERROR(IFERROR(VLOOKUP(D55,'Kursy średnie NBP'!A:G,4,FALSE),VLOOKUP(D55-1,'Kursy średnie NBP'!A:G,4,FALSE)),VLOOKUP(D55-2,'Kursy średnie NBP'!A:G,4,FALSE)),VLOOKUP(D55-3,'Kursy średnie NBP'!A:G,4,FALSE))</f>
        <v>2.9028999999999998</v>
      </c>
      <c r="G55" s="53">
        <f>IFERROR(VLOOKUP(C55,'LIBOR 3M CHF'!A:B,2,FALSE)+$D$1,'LIBOR 3M CHF'!$B$34+$D$1)</f>
        <v>1.447E-2</v>
      </c>
      <c r="H55" s="60">
        <f t="shared" si="2"/>
        <v>134.13164720608765</v>
      </c>
      <c r="I55" s="60">
        <f t="shared" si="3"/>
        <v>274.64858267282239</v>
      </c>
      <c r="J55" s="60">
        <f t="shared" si="8"/>
        <v>408.78022987891006</v>
      </c>
      <c r="K55" s="60">
        <f t="shared" si="4"/>
        <v>110960.9952648083</v>
      </c>
      <c r="L55" s="60">
        <f t="shared" si="9"/>
        <v>1230.2241018205798</v>
      </c>
      <c r="M55" s="60">
        <f t="shared" si="10"/>
        <v>1186.6481293154879</v>
      </c>
      <c r="N55" s="60">
        <f t="shared" si="11"/>
        <v>43.575972505091841</v>
      </c>
      <c r="O55" s="60">
        <f t="shared" si="5"/>
        <v>131.0052531587269</v>
      </c>
      <c r="P55" s="60">
        <f t="shared" si="6"/>
        <v>268.2469637270334</v>
      </c>
      <c r="Q55" s="60">
        <f t="shared" si="12"/>
        <v>399.25221688576028</v>
      </c>
      <c r="R55" s="60">
        <f t="shared" si="13"/>
        <v>108374.6720345261</v>
      </c>
      <c r="S55" s="60">
        <f t="shared" si="14"/>
        <v>3.1263940473607477</v>
      </c>
    </row>
    <row r="56" spans="1:19" ht="15">
      <c r="A56" s="51">
        <v>3</v>
      </c>
      <c r="B56" s="52">
        <v>26</v>
      </c>
      <c r="C56" s="47">
        <f t="shared" si="7"/>
        <v>40269</v>
      </c>
      <c r="D56" s="47">
        <f t="shared" si="15"/>
        <v>40360</v>
      </c>
      <c r="E56" s="61">
        <f>VLOOKUP(D56,'Kursy BM'!A:F,3,FALSE)</f>
        <v>3.2856000000000001</v>
      </c>
      <c r="F56" s="61">
        <f>IFERROR(IFERROR(IFERROR(VLOOKUP(D56,'Kursy średnie NBP'!A:G,4,FALSE),VLOOKUP(D56-1,'Kursy średnie NBP'!A:G,4,FALSE)),VLOOKUP(D56-2,'Kursy średnie NBP'!A:G,4,FALSE)),VLOOKUP(D56-3,'Kursy średnie NBP'!A:G,4,FALSE))</f>
        <v>3.1501000000000001</v>
      </c>
      <c r="G56" s="53">
        <f>IFERROR(VLOOKUP(C56,'LIBOR 3M CHF'!A:B,2,FALSE)+$D$1,'LIBOR 3M CHF'!$B$34+$D$1)</f>
        <v>1.447E-2</v>
      </c>
      <c r="H56" s="60">
        <f t="shared" si="2"/>
        <v>133.80046679014799</v>
      </c>
      <c r="I56" s="60">
        <f t="shared" si="3"/>
        <v>274.97976308876224</v>
      </c>
      <c r="J56" s="60">
        <f t="shared" si="8"/>
        <v>408.78022987891023</v>
      </c>
      <c r="K56" s="60">
        <f t="shared" si="4"/>
        <v>110686.01550171954</v>
      </c>
      <c r="L56" s="60">
        <f t="shared" si="9"/>
        <v>1343.0883232901474</v>
      </c>
      <c r="M56" s="60">
        <f t="shared" si="10"/>
        <v>1287.6986021415553</v>
      </c>
      <c r="N56" s="60">
        <f t="shared" si="11"/>
        <v>55.389721148592116</v>
      </c>
      <c r="O56" s="60">
        <f t="shared" si="5"/>
        <v>130.68179202829938</v>
      </c>
      <c r="P56" s="60">
        <f t="shared" si="6"/>
        <v>268.57042485746103</v>
      </c>
      <c r="Q56" s="60">
        <f t="shared" si="12"/>
        <v>399.25221688576039</v>
      </c>
      <c r="R56" s="60">
        <f t="shared" si="13"/>
        <v>108106.10160966864</v>
      </c>
      <c r="S56" s="60">
        <f t="shared" si="14"/>
        <v>3.1186747618486095</v>
      </c>
    </row>
    <row r="57" spans="1:19" ht="15">
      <c r="A57" s="51">
        <v>3</v>
      </c>
      <c r="B57" s="52">
        <v>27</v>
      </c>
      <c r="C57" s="47">
        <f t="shared" si="7"/>
        <v>40360</v>
      </c>
      <c r="D57" s="47">
        <f t="shared" si="15"/>
        <v>40391</v>
      </c>
      <c r="E57" s="61">
        <f>VLOOKUP(D57,'Kursy BM'!A:F,3,FALSE)</f>
        <v>3.0581999999999998</v>
      </c>
      <c r="F57" s="61">
        <f>IFERROR(IFERROR(IFERROR(VLOOKUP(D57,'Kursy średnie NBP'!A:G,4,FALSE),VLOOKUP(D57-1,'Kursy średnie NBP'!A:G,4,FALSE)),VLOOKUP(D57-2,'Kursy średnie NBP'!A:G,4,FALSE)),VLOOKUP(D57-3,'Kursy średnie NBP'!A:G,4,FALSE))</f>
        <v>2.9546999999999999</v>
      </c>
      <c r="G57" s="53">
        <f>IFERROR(VLOOKUP(C57,'LIBOR 3M CHF'!A:B,2,FALSE)+$D$1,'LIBOR 3M CHF'!$B$34+$D$1)</f>
        <v>1.3129999999999999E-2</v>
      </c>
      <c r="H57" s="60">
        <f t="shared" si="2"/>
        <v>121.10894862813146</v>
      </c>
      <c r="I57" s="60">
        <f t="shared" si="3"/>
        <v>280.699786975655</v>
      </c>
      <c r="J57" s="60">
        <f t="shared" si="8"/>
        <v>401.80873560378643</v>
      </c>
      <c r="K57" s="60">
        <f t="shared" si="4"/>
        <v>110405.31571474388</v>
      </c>
      <c r="L57" s="60">
        <f t="shared" si="9"/>
        <v>1228.8114752234997</v>
      </c>
      <c r="M57" s="60">
        <f t="shared" si="10"/>
        <v>1187.2242710885077</v>
      </c>
      <c r="N57" s="60">
        <f t="shared" si="11"/>
        <v>41.587204134991907</v>
      </c>
      <c r="O57" s="60">
        <f t="shared" si="5"/>
        <v>118.2860928445791</v>
      </c>
      <c r="P57" s="60">
        <f t="shared" si="6"/>
        <v>274.15712414122521</v>
      </c>
      <c r="Q57" s="60">
        <f t="shared" si="12"/>
        <v>392.44321698580433</v>
      </c>
      <c r="R57" s="60">
        <f t="shared" si="13"/>
        <v>107831.94448552741</v>
      </c>
      <c r="S57" s="60">
        <f t="shared" si="14"/>
        <v>2.822855783552356</v>
      </c>
    </row>
    <row r="58" spans="1:19" ht="15">
      <c r="A58" s="51">
        <v>3</v>
      </c>
      <c r="B58" s="52">
        <v>28</v>
      </c>
      <c r="C58" s="47">
        <f t="shared" si="7"/>
        <v>40360</v>
      </c>
      <c r="D58" s="47">
        <f t="shared" si="15"/>
        <v>40422</v>
      </c>
      <c r="E58" s="61">
        <f>VLOOKUP(D58,'Kursy BM'!A:F,3,FALSE)</f>
        <v>3.2063000000000001</v>
      </c>
      <c r="F58" s="61">
        <f>IFERROR(IFERROR(IFERROR(VLOOKUP(D58,'Kursy średnie NBP'!A:G,4,FALSE),VLOOKUP(D58-1,'Kursy średnie NBP'!A:G,4,FALSE)),VLOOKUP(D58-2,'Kursy średnie NBP'!A:G,4,FALSE)),VLOOKUP(D58-3,'Kursy średnie NBP'!A:G,4,FALSE))</f>
        <v>3.0878999999999999</v>
      </c>
      <c r="G58" s="53">
        <f>IFERROR(VLOOKUP(C58,'LIBOR 3M CHF'!A:B,2,FALSE)+$D$1,'LIBOR 3M CHF'!$B$34+$D$1)</f>
        <v>1.3129999999999999E-2</v>
      </c>
      <c r="H58" s="60">
        <f t="shared" si="2"/>
        <v>120.80181627788225</v>
      </c>
      <c r="I58" s="60">
        <f t="shared" si="3"/>
        <v>281.00691932590399</v>
      </c>
      <c r="J58" s="60">
        <f t="shared" si="8"/>
        <v>401.80873560378626</v>
      </c>
      <c r="K58" s="60">
        <f t="shared" si="4"/>
        <v>110124.30879541798</v>
      </c>
      <c r="L58" s="60">
        <f t="shared" si="9"/>
        <v>1288.31934896642</v>
      </c>
      <c r="M58" s="60">
        <f t="shared" si="10"/>
        <v>1240.7451946709316</v>
      </c>
      <c r="N58" s="60">
        <f t="shared" si="11"/>
        <v>47.57415429548837</v>
      </c>
      <c r="O58" s="60">
        <f t="shared" si="5"/>
        <v>117.98611925791457</v>
      </c>
      <c r="P58" s="60">
        <f t="shared" si="6"/>
        <v>274.45709772788962</v>
      </c>
      <c r="Q58" s="60">
        <f t="shared" si="12"/>
        <v>392.44321698580416</v>
      </c>
      <c r="R58" s="60">
        <f t="shared" si="13"/>
        <v>107557.48738779951</v>
      </c>
      <c r="S58" s="60">
        <f t="shared" si="14"/>
        <v>2.8156970199676863</v>
      </c>
    </row>
    <row r="59" spans="1:19" ht="15">
      <c r="A59" s="51">
        <v>3</v>
      </c>
      <c r="B59" s="52">
        <v>29</v>
      </c>
      <c r="C59" s="47">
        <f t="shared" si="7"/>
        <v>40360</v>
      </c>
      <c r="D59" s="47">
        <f t="shared" si="15"/>
        <v>40452</v>
      </c>
      <c r="E59" s="61">
        <f>VLOOKUP(D59,'Kursy BM'!A:F,3,FALSE)</f>
        <v>3.0611999999999999</v>
      </c>
      <c r="F59" s="61">
        <f>IFERROR(IFERROR(IFERROR(VLOOKUP(D59,'Kursy średnie NBP'!A:G,4,FALSE),VLOOKUP(D59-1,'Kursy średnie NBP'!A:G,4,FALSE)),VLOOKUP(D59-2,'Kursy średnie NBP'!A:G,4,FALSE)),VLOOKUP(D59-3,'Kursy średnie NBP'!A:G,4,FALSE))</f>
        <v>2.9376000000000002</v>
      </c>
      <c r="G59" s="53">
        <f>IFERROR(VLOOKUP(C59,'LIBOR 3M CHF'!A:B,2,FALSE)+$D$1,'LIBOR 3M CHF'!$B$34+$D$1)</f>
        <v>1.3129999999999999E-2</v>
      </c>
      <c r="H59" s="60">
        <f t="shared" si="2"/>
        <v>120.49434787365317</v>
      </c>
      <c r="I59" s="60">
        <f t="shared" si="3"/>
        <v>281.31438773013321</v>
      </c>
      <c r="J59" s="60">
        <f t="shared" si="8"/>
        <v>401.80873560378637</v>
      </c>
      <c r="K59" s="60">
        <f t="shared" si="4"/>
        <v>109842.99440768785</v>
      </c>
      <c r="L59" s="60">
        <f t="shared" si="9"/>
        <v>1230.0169014303108</v>
      </c>
      <c r="M59" s="60">
        <f t="shared" si="10"/>
        <v>1180.353341709683</v>
      </c>
      <c r="N59" s="60">
        <f t="shared" si="11"/>
        <v>49.663559720627745</v>
      </c>
      <c r="O59" s="60">
        <f t="shared" si="5"/>
        <v>117.68581745015064</v>
      </c>
      <c r="P59" s="60">
        <f t="shared" si="6"/>
        <v>274.75739953565352</v>
      </c>
      <c r="Q59" s="60">
        <f t="shared" si="12"/>
        <v>392.44321698580416</v>
      </c>
      <c r="R59" s="60">
        <f t="shared" si="13"/>
        <v>107282.72998826386</v>
      </c>
      <c r="S59" s="60">
        <f t="shared" si="14"/>
        <v>2.8085304235025319</v>
      </c>
    </row>
    <row r="60" spans="1:19" ht="15">
      <c r="A60" s="51">
        <v>3</v>
      </c>
      <c r="B60" s="52">
        <v>30</v>
      </c>
      <c r="C60" s="47">
        <f t="shared" si="7"/>
        <v>40452</v>
      </c>
      <c r="D60" s="47">
        <f t="shared" si="15"/>
        <v>40483</v>
      </c>
      <c r="E60" s="61">
        <f>VLOOKUP(D60,'Kursy BM'!A:F,3,FALSE)</f>
        <v>3.0158</v>
      </c>
      <c r="F60" s="61">
        <f>IFERROR(IFERROR(IFERROR(VLOOKUP(D60,'Kursy średnie NBP'!A:G,4,FALSE),VLOOKUP(D60-1,'Kursy średnie NBP'!A:G,4,FALSE)),VLOOKUP(D60-2,'Kursy średnie NBP'!A:G,4,FALSE)),VLOOKUP(D60-3,'Kursy średnie NBP'!A:G,4,FALSE))</f>
        <v>2.9236</v>
      </c>
      <c r="G60" s="53">
        <f>IFERROR(VLOOKUP(C60,'LIBOR 3M CHF'!A:B,2,FALSE)+$D$1,'LIBOR 3M CHF'!$B$34+$D$1)</f>
        <v>1.38E-2</v>
      </c>
      <c r="H60" s="60">
        <f t="shared" si="2"/>
        <v>126.31944356884102</v>
      </c>
      <c r="I60" s="60">
        <f t="shared" si="3"/>
        <v>278.93597310786367</v>
      </c>
      <c r="J60" s="60">
        <f t="shared" si="8"/>
        <v>405.25541667670473</v>
      </c>
      <c r="K60" s="60">
        <f t="shared" si="4"/>
        <v>109564.05843457999</v>
      </c>
      <c r="L60" s="60">
        <f t="shared" si="9"/>
        <v>1222.1692856136062</v>
      </c>
      <c r="M60" s="60">
        <f t="shared" si="10"/>
        <v>1184.8047361960139</v>
      </c>
      <c r="N60" s="60">
        <f t="shared" si="11"/>
        <v>37.364549417592343</v>
      </c>
      <c r="O60" s="60">
        <f t="shared" si="5"/>
        <v>123.37513948650344</v>
      </c>
      <c r="P60" s="60">
        <f t="shared" si="6"/>
        <v>272.4344219520853</v>
      </c>
      <c r="Q60" s="60">
        <f t="shared" si="12"/>
        <v>395.80956143858873</v>
      </c>
      <c r="R60" s="60">
        <f t="shared" si="13"/>
        <v>107010.29556631178</v>
      </c>
      <c r="S60" s="60">
        <f t="shared" si="14"/>
        <v>2.944304082337581</v>
      </c>
    </row>
    <row r="61" spans="1:19" ht="15">
      <c r="A61" s="51">
        <v>3</v>
      </c>
      <c r="B61" s="52">
        <v>31</v>
      </c>
      <c r="C61" s="47">
        <f t="shared" si="7"/>
        <v>40452</v>
      </c>
      <c r="D61" s="47">
        <f t="shared" si="15"/>
        <v>40513</v>
      </c>
      <c r="E61" s="61">
        <f>VLOOKUP(D61,'Kursy BM'!A:F,3,FALSE)</f>
        <v>3.1880999999999999</v>
      </c>
      <c r="F61" s="61">
        <f>IFERROR(IFERROR(IFERROR(VLOOKUP(D61,'Kursy średnie NBP'!A:G,4,FALSE),VLOOKUP(D61-1,'Kursy średnie NBP'!A:G,4,FALSE)),VLOOKUP(D61-2,'Kursy średnie NBP'!A:G,4,FALSE)),VLOOKUP(D61-3,'Kursy średnie NBP'!A:G,4,FALSE))</f>
        <v>3.0598999999999998</v>
      </c>
      <c r="G61" s="53">
        <f>IFERROR(VLOOKUP(C61,'LIBOR 3M CHF'!A:B,2,FALSE)+$D$1,'LIBOR 3M CHF'!$B$34+$D$1)</f>
        <v>1.38E-2</v>
      </c>
      <c r="H61" s="60">
        <f t="shared" si="2"/>
        <v>125.99866719976698</v>
      </c>
      <c r="I61" s="60">
        <f t="shared" si="3"/>
        <v>279.25674947693784</v>
      </c>
      <c r="J61" s="60">
        <f t="shared" si="8"/>
        <v>405.25541667670484</v>
      </c>
      <c r="K61" s="60">
        <f t="shared" si="4"/>
        <v>109284.80168510306</v>
      </c>
      <c r="L61" s="60">
        <f t="shared" si="9"/>
        <v>1291.9947939070028</v>
      </c>
      <c r="M61" s="60">
        <f t="shared" si="10"/>
        <v>1240.0410494890491</v>
      </c>
      <c r="N61" s="60">
        <f t="shared" si="11"/>
        <v>51.953744417953658</v>
      </c>
      <c r="O61" s="60">
        <f t="shared" si="5"/>
        <v>123.06183990125854</v>
      </c>
      <c r="P61" s="60">
        <f t="shared" si="6"/>
        <v>272.74772153733022</v>
      </c>
      <c r="Q61" s="60">
        <f t="shared" si="12"/>
        <v>395.80956143858873</v>
      </c>
      <c r="R61" s="60">
        <f t="shared" si="13"/>
        <v>106737.54784477444</v>
      </c>
      <c r="S61" s="60">
        <f t="shared" si="14"/>
        <v>2.9368272985084474</v>
      </c>
    </row>
    <row r="62" spans="1:19" ht="15">
      <c r="A62" s="51">
        <v>3</v>
      </c>
      <c r="B62" s="52">
        <v>32</v>
      </c>
      <c r="C62" s="47">
        <f t="shared" si="7"/>
        <v>40452</v>
      </c>
      <c r="D62" s="47">
        <f t="shared" si="15"/>
        <v>40544</v>
      </c>
      <c r="E62" s="61">
        <f>VLOOKUP(D62,'Kursy BM'!A:F,3,FALSE)</f>
        <v>3.2812999999999999</v>
      </c>
      <c r="F62" s="61">
        <f>IFERROR(IFERROR(IFERROR(VLOOKUP(D62,'Kursy średnie NBP'!A:G,4,FALSE),VLOOKUP(D62-1,'Kursy średnie NBP'!A:G,4,FALSE)),VLOOKUP(D62-2,'Kursy średnie NBP'!A:G,4,FALSE)),VLOOKUP(D62-3,'Kursy średnie NBP'!A:G,4,FALSE))</f>
        <v>3.1638999999999999</v>
      </c>
      <c r="G62" s="53">
        <f>IFERROR(VLOOKUP(C62,'LIBOR 3M CHF'!A:B,2,FALSE)+$D$1,'LIBOR 3M CHF'!$B$34+$D$1)</f>
        <v>1.38E-2</v>
      </c>
      <c r="H62" s="60">
        <f t="shared" si="2"/>
        <v>125.67752193786851</v>
      </c>
      <c r="I62" s="60">
        <f t="shared" si="3"/>
        <v>279.57789473883651</v>
      </c>
      <c r="J62" s="60">
        <f t="shared" si="8"/>
        <v>405.25541667670501</v>
      </c>
      <c r="K62" s="60">
        <f t="shared" si="4"/>
        <v>109005.22379036422</v>
      </c>
      <c r="L62" s="60">
        <f t="shared" si="9"/>
        <v>1329.764598741272</v>
      </c>
      <c r="M62" s="60">
        <f t="shared" si="10"/>
        <v>1282.1876128234269</v>
      </c>
      <c r="N62" s="60">
        <f t="shared" si="11"/>
        <v>47.57698591784515</v>
      </c>
      <c r="O62" s="60">
        <f t="shared" si="5"/>
        <v>122.7481800214906</v>
      </c>
      <c r="P62" s="60">
        <f t="shared" si="6"/>
        <v>273.06138141709823</v>
      </c>
      <c r="Q62" s="60">
        <f t="shared" si="12"/>
        <v>395.80956143858884</v>
      </c>
      <c r="R62" s="60">
        <f t="shared" si="13"/>
        <v>106464.48646335735</v>
      </c>
      <c r="S62" s="60">
        <f t="shared" si="14"/>
        <v>2.9293419163779078</v>
      </c>
    </row>
    <row r="63" spans="1:19" ht="15">
      <c r="A63" s="51">
        <v>3</v>
      </c>
      <c r="B63" s="52">
        <v>33</v>
      </c>
      <c r="C63" s="47">
        <f t="shared" si="7"/>
        <v>40544</v>
      </c>
      <c r="D63" s="47">
        <f t="shared" si="15"/>
        <v>40575</v>
      </c>
      <c r="E63" s="61">
        <f>VLOOKUP(D63,'Kursy BM'!A:F,3,FALSE)</f>
        <v>3.15</v>
      </c>
      <c r="F63" s="61">
        <f>IFERROR(IFERROR(IFERROR(VLOOKUP(D63,'Kursy średnie NBP'!A:G,4,FALSE),VLOOKUP(D63-1,'Kursy średnie NBP'!A:G,4,FALSE)),VLOOKUP(D63-2,'Kursy średnie NBP'!A:G,4,FALSE)),VLOOKUP(D63-3,'Kursy średnie NBP'!A:G,4,FALSE))</f>
        <v>3.0234999999999999</v>
      </c>
      <c r="G63" s="53">
        <f>IFERROR(VLOOKUP(C63,'LIBOR 3M CHF'!A:B,2,FALSE)+$D$1,'LIBOR 3M CHF'!$B$34+$D$1)</f>
        <v>1.3690000000000001E-2</v>
      </c>
      <c r="H63" s="60">
        <f t="shared" si="2"/>
        <v>124.35679280750719</v>
      </c>
      <c r="I63" s="60">
        <f t="shared" si="3"/>
        <v>280.33637248686927</v>
      </c>
      <c r="J63" s="60">
        <f t="shared" si="8"/>
        <v>404.69316529437646</v>
      </c>
      <c r="K63" s="60">
        <f t="shared" si="4"/>
        <v>108724.88741787735</v>
      </c>
      <c r="L63" s="60">
        <f t="shared" si="9"/>
        <v>1274.7834706772858</v>
      </c>
      <c r="M63" s="60">
        <f t="shared" si="10"/>
        <v>1223.5897852675471</v>
      </c>
      <c r="N63" s="60">
        <f t="shared" si="11"/>
        <v>51.193685409738691</v>
      </c>
      <c r="O63" s="60">
        <f t="shared" si="5"/>
        <v>121.4582349736135</v>
      </c>
      <c r="P63" s="60">
        <f t="shared" si="6"/>
        <v>273.80218026260587</v>
      </c>
      <c r="Q63" s="60">
        <f t="shared" si="12"/>
        <v>395.26041523621939</v>
      </c>
      <c r="R63" s="60">
        <f t="shared" si="13"/>
        <v>106190.68428309474</v>
      </c>
      <c r="S63" s="60">
        <f t="shared" si="14"/>
        <v>2.8985578338936904</v>
      </c>
    </row>
    <row r="64" spans="1:19" ht="15">
      <c r="A64" s="51">
        <v>3</v>
      </c>
      <c r="B64" s="52">
        <v>34</v>
      </c>
      <c r="C64" s="47">
        <f t="shared" si="7"/>
        <v>40544</v>
      </c>
      <c r="D64" s="47">
        <f t="shared" si="15"/>
        <v>40603</v>
      </c>
      <c r="E64" s="61">
        <f>VLOOKUP(D64,'Kursy BM'!A:F,3,FALSE)</f>
        <v>3.1964000000000001</v>
      </c>
      <c r="F64" s="61">
        <f>IFERROR(IFERROR(IFERROR(VLOOKUP(D64,'Kursy średnie NBP'!A:G,4,FALSE),VLOOKUP(D64-1,'Kursy średnie NBP'!A:G,4,FALSE)),VLOOKUP(D64-2,'Kursy średnie NBP'!A:G,4,FALSE)),VLOOKUP(D64-3,'Kursy średnie NBP'!A:G,4,FALSE))</f>
        <v>3.0739000000000001</v>
      </c>
      <c r="G64" s="53">
        <f>IFERROR(VLOOKUP(C64,'LIBOR 3M CHF'!A:B,2,FALSE)+$D$1,'LIBOR 3M CHF'!$B$34+$D$1)</f>
        <v>1.3690000000000001E-2</v>
      </c>
      <c r="H64" s="60">
        <f t="shared" si="2"/>
        <v>124.03697572922842</v>
      </c>
      <c r="I64" s="60">
        <f t="shared" si="3"/>
        <v>280.6561895651484</v>
      </c>
      <c r="J64" s="60">
        <f t="shared" si="8"/>
        <v>404.6931652943768</v>
      </c>
      <c r="K64" s="60">
        <f t="shared" si="4"/>
        <v>108444.2312283122</v>
      </c>
      <c r="L64" s="60">
        <f t="shared" si="9"/>
        <v>1293.5612335469461</v>
      </c>
      <c r="M64" s="60">
        <f t="shared" si="10"/>
        <v>1243.9863207983849</v>
      </c>
      <c r="N64" s="60">
        <f t="shared" si="11"/>
        <v>49.574912748561246</v>
      </c>
      <c r="O64" s="60">
        <f t="shared" si="5"/>
        <v>121.14587231963058</v>
      </c>
      <c r="P64" s="60">
        <f t="shared" si="6"/>
        <v>274.11454291658913</v>
      </c>
      <c r="Q64" s="60">
        <f t="shared" si="12"/>
        <v>395.26041523621973</v>
      </c>
      <c r="R64" s="60">
        <f t="shared" si="13"/>
        <v>105916.56974017815</v>
      </c>
      <c r="S64" s="60">
        <f t="shared" si="14"/>
        <v>2.8911034095978323</v>
      </c>
    </row>
    <row r="65" spans="1:19" ht="15">
      <c r="A65" s="51">
        <v>3</v>
      </c>
      <c r="B65" s="52">
        <v>35</v>
      </c>
      <c r="C65" s="47">
        <f t="shared" si="7"/>
        <v>40544</v>
      </c>
      <c r="D65" s="47">
        <f t="shared" si="15"/>
        <v>40634</v>
      </c>
      <c r="E65" s="61">
        <f>VLOOKUP(D65,'Kursy BM'!A:F,3,FALSE)</f>
        <v>3.2031999999999998</v>
      </c>
      <c r="F65" s="61">
        <f>IFERROR(IFERROR(IFERROR(VLOOKUP(D65,'Kursy średnie NBP'!A:G,4,FALSE),VLOOKUP(D65-1,'Kursy średnie NBP'!A:G,4,FALSE)),VLOOKUP(D65-2,'Kursy średnie NBP'!A:G,4,FALSE)),VLOOKUP(D65-3,'Kursy średnie NBP'!A:G,4,FALSE))</f>
        <v>3.0871</v>
      </c>
      <c r="G65" s="53">
        <f>IFERROR(VLOOKUP(C65,'LIBOR 3M CHF'!A:B,2,FALSE)+$D$1,'LIBOR 3M CHF'!$B$34+$D$1)</f>
        <v>1.3690000000000001E-2</v>
      </c>
      <c r="H65" s="60">
        <f t="shared" si="2"/>
        <v>123.71679379296617</v>
      </c>
      <c r="I65" s="60">
        <f t="shared" si="3"/>
        <v>280.97637150141065</v>
      </c>
      <c r="J65" s="60">
        <f t="shared" si="8"/>
        <v>404.69316529437685</v>
      </c>
      <c r="K65" s="60">
        <f t="shared" si="4"/>
        <v>108163.25485681079</v>
      </c>
      <c r="L65" s="60">
        <f t="shared" si="9"/>
        <v>1296.3131470709479</v>
      </c>
      <c r="M65" s="60">
        <f t="shared" si="10"/>
        <v>1249.3282705802708</v>
      </c>
      <c r="N65" s="60">
        <f t="shared" si="11"/>
        <v>46.984876490677152</v>
      </c>
      <c r="O65" s="60">
        <f t="shared" si="5"/>
        <v>120.8331533119199</v>
      </c>
      <c r="P65" s="60">
        <f t="shared" si="6"/>
        <v>274.42726192429973</v>
      </c>
      <c r="Q65" s="60">
        <f t="shared" si="12"/>
        <v>395.26041523621961</v>
      </c>
      <c r="R65" s="60">
        <f t="shared" si="13"/>
        <v>105642.14247825385</v>
      </c>
      <c r="S65" s="60">
        <f t="shared" si="14"/>
        <v>2.883640481046271</v>
      </c>
    </row>
    <row r="66" spans="1:19" ht="15">
      <c r="A66" s="51">
        <v>3</v>
      </c>
      <c r="B66" s="52">
        <v>36</v>
      </c>
      <c r="C66" s="47">
        <f t="shared" si="7"/>
        <v>40634</v>
      </c>
      <c r="D66" s="47">
        <f t="shared" si="15"/>
        <v>40664</v>
      </c>
      <c r="E66" s="61">
        <f>VLOOKUP(D66,'Kursy BM'!A:F,3,FALSE)</f>
        <v>3.1555</v>
      </c>
      <c r="F66" s="61">
        <f>IFERROR(IFERROR(IFERROR(VLOOKUP(D66,'Kursy średnie NBP'!A:G,4,FALSE),VLOOKUP(D66-1,'Kursy średnie NBP'!A:G,4,FALSE)),VLOOKUP(D66-2,'Kursy średnie NBP'!A:G,4,FALSE)),VLOOKUP(D66-3,'Kursy średnie NBP'!A:G,4,FALSE))</f>
        <v>3.0533000000000001</v>
      </c>
      <c r="G66" s="53">
        <f>IFERROR(VLOOKUP(C66,'LIBOR 3M CHF'!A:B,2,FALSE)+$D$1,'LIBOR 3M CHF'!$B$34+$D$1)</f>
        <v>1.38E-2</v>
      </c>
      <c r="H66" s="60">
        <f t="shared" si="2"/>
        <v>124.3877430853324</v>
      </c>
      <c r="I66" s="60">
        <f t="shared" si="3"/>
        <v>280.86278539471493</v>
      </c>
      <c r="J66" s="60">
        <f t="shared" si="8"/>
        <v>405.25052848004736</v>
      </c>
      <c r="K66" s="60">
        <f t="shared" si="4"/>
        <v>107882.39207141608</v>
      </c>
      <c r="L66" s="60">
        <f t="shared" si="9"/>
        <v>1278.7680426187894</v>
      </c>
      <c r="M66" s="60">
        <f t="shared" si="10"/>
        <v>1237.3514386081288</v>
      </c>
      <c r="N66" s="60">
        <f t="shared" si="11"/>
        <v>41.416604010660649</v>
      </c>
      <c r="O66" s="60">
        <f t="shared" si="5"/>
        <v>121.48846384999193</v>
      </c>
      <c r="P66" s="60">
        <f t="shared" si="6"/>
        <v>274.31632332798097</v>
      </c>
      <c r="Q66" s="60">
        <f t="shared" si="12"/>
        <v>395.80478717797291</v>
      </c>
      <c r="R66" s="60">
        <f t="shared" si="13"/>
        <v>105367.82615492588</v>
      </c>
      <c r="S66" s="60">
        <f t="shared" si="14"/>
        <v>2.8992792353404724</v>
      </c>
    </row>
    <row r="67" spans="1:19" ht="15">
      <c r="A67" s="49">
        <v>4</v>
      </c>
      <c r="B67" s="50">
        <v>37</v>
      </c>
      <c r="C67" s="47">
        <f t="shared" si="7"/>
        <v>40634</v>
      </c>
      <c r="D67" s="47">
        <f t="shared" si="15"/>
        <v>40695</v>
      </c>
      <c r="E67" s="61">
        <f>VLOOKUP(D67,'Kursy BM'!A:F,3,FALSE)</f>
        <v>3.3332000000000002</v>
      </c>
      <c r="F67" s="61">
        <f>IFERROR(IFERROR(IFERROR(VLOOKUP(D67,'Kursy średnie NBP'!A:G,4,FALSE),VLOOKUP(D67-1,'Kursy średnie NBP'!A:G,4,FALSE)),VLOOKUP(D67-2,'Kursy średnie NBP'!A:G,4,FALSE)),VLOOKUP(D67-3,'Kursy średnie NBP'!A:G,4,FALSE))</f>
        <v>3.2403</v>
      </c>
      <c r="G67" s="53">
        <f>IFERROR(VLOOKUP(C67,'LIBOR 3M CHF'!A:B,2,FALSE)+$D$1,'LIBOR 3M CHF'!$B$34+$D$1)</f>
        <v>1.38E-2</v>
      </c>
      <c r="H67" s="60">
        <f t="shared" si="2"/>
        <v>124.06475088212849</v>
      </c>
      <c r="I67" s="60">
        <f t="shared" si="3"/>
        <v>281.18577759791879</v>
      </c>
      <c r="J67" s="60">
        <f t="shared" si="8"/>
        <v>405.25052848004725</v>
      </c>
      <c r="K67" s="60">
        <f t="shared" si="4"/>
        <v>107601.20629381816</v>
      </c>
      <c r="L67" s="60">
        <f t="shared" si="9"/>
        <v>1350.7810615296935</v>
      </c>
      <c r="M67" s="60">
        <f t="shared" si="10"/>
        <v>1313.1332874338971</v>
      </c>
      <c r="N67" s="60">
        <f t="shared" si="11"/>
        <v>37.647774095796422</v>
      </c>
      <c r="O67" s="60">
        <f t="shared" si="5"/>
        <v>121.17300007816475</v>
      </c>
      <c r="P67" s="60">
        <f t="shared" si="6"/>
        <v>274.63178709980798</v>
      </c>
      <c r="Q67" s="60">
        <f t="shared" si="12"/>
        <v>395.80478717797274</v>
      </c>
      <c r="R67" s="60">
        <f t="shared" si="13"/>
        <v>105093.19436782607</v>
      </c>
      <c r="S67" s="60">
        <f t="shared" si="14"/>
        <v>2.8917508039637454</v>
      </c>
    </row>
    <row r="68" spans="1:19" ht="15">
      <c r="A68" s="49">
        <v>4</v>
      </c>
      <c r="B68" s="50">
        <v>38</v>
      </c>
      <c r="C68" s="47">
        <f t="shared" si="7"/>
        <v>40634</v>
      </c>
      <c r="D68" s="47">
        <f t="shared" si="15"/>
        <v>40725</v>
      </c>
      <c r="E68" s="61">
        <f>VLOOKUP(D68,'Kursy BM'!A:F,3,FALSE)</f>
        <v>3.3658000000000001</v>
      </c>
      <c r="F68" s="61">
        <f>IFERROR(IFERROR(IFERROR(VLOOKUP(D68,'Kursy średnie NBP'!A:G,4,FALSE),VLOOKUP(D68-1,'Kursy średnie NBP'!A:G,4,FALSE)),VLOOKUP(D68-2,'Kursy średnie NBP'!A:G,4,FALSE)),VLOOKUP(D68-3,'Kursy średnie NBP'!A:G,4,FALSE))</f>
        <v>3.2231000000000001</v>
      </c>
      <c r="G68" s="53">
        <f>IFERROR(VLOOKUP(C68,'LIBOR 3M CHF'!A:B,2,FALSE)+$D$1,'LIBOR 3M CHF'!$B$34+$D$1)</f>
        <v>1.38E-2</v>
      </c>
      <c r="H68" s="60">
        <f t="shared" si="2"/>
        <v>123.74138723789089</v>
      </c>
      <c r="I68" s="60">
        <f t="shared" si="3"/>
        <v>281.50914124215626</v>
      </c>
      <c r="J68" s="60">
        <f t="shared" si="8"/>
        <v>405.25052848004714</v>
      </c>
      <c r="K68" s="60">
        <f t="shared" si="4"/>
        <v>107319.697152576</v>
      </c>
      <c r="L68" s="60">
        <f t="shared" si="9"/>
        <v>1363.9922287581428</v>
      </c>
      <c r="M68" s="60">
        <f t="shared" si="10"/>
        <v>1306.1629783440399</v>
      </c>
      <c r="N68" s="60">
        <f t="shared" si="11"/>
        <v>57.829250414102944</v>
      </c>
      <c r="O68" s="60">
        <f t="shared" si="5"/>
        <v>120.85717352299999</v>
      </c>
      <c r="P68" s="60">
        <f t="shared" si="6"/>
        <v>274.94761365497271</v>
      </c>
      <c r="Q68" s="60">
        <f t="shared" si="12"/>
        <v>395.80478717797268</v>
      </c>
      <c r="R68" s="60">
        <f t="shared" si="13"/>
        <v>104818.24675417109</v>
      </c>
      <c r="S68" s="60">
        <f t="shared" si="14"/>
        <v>2.8842137148909046</v>
      </c>
    </row>
    <row r="69" spans="1:19" ht="15">
      <c r="A69" s="49">
        <v>4</v>
      </c>
      <c r="B69" s="50">
        <v>39</v>
      </c>
      <c r="C69" s="47">
        <f t="shared" si="7"/>
        <v>40725</v>
      </c>
      <c r="D69" s="47">
        <f t="shared" si="15"/>
        <v>40756</v>
      </c>
      <c r="E69" s="61">
        <f>VLOOKUP(D69,'Kursy BM'!A:F,3,FALSE)</f>
        <v>3.6137000000000001</v>
      </c>
      <c r="F69" s="61">
        <f>IFERROR(IFERROR(IFERROR(VLOOKUP(D69,'Kursy średnie NBP'!A:G,4,FALSE),VLOOKUP(D69-1,'Kursy średnie NBP'!A:G,4,FALSE)),VLOOKUP(D69-2,'Kursy średnie NBP'!A:G,4,FALSE)),VLOOKUP(D69-3,'Kursy średnie NBP'!A:G,4,FALSE))</f>
        <v>3.4973000000000001</v>
      </c>
      <c r="G69" s="53">
        <f>IFERROR(VLOOKUP(C69,'LIBOR 3M CHF'!A:B,2,FALSE)+$D$1,'LIBOR 3M CHF'!$B$34+$D$1)</f>
        <v>1.375E-2</v>
      </c>
      <c r="H69" s="60">
        <f t="shared" si="2"/>
        <v>122.97048632066</v>
      </c>
      <c r="I69" s="60">
        <f t="shared" si="3"/>
        <v>282.02885895058853</v>
      </c>
      <c r="J69" s="60">
        <f t="shared" si="8"/>
        <v>404.99934527124856</v>
      </c>
      <c r="K69" s="60">
        <f t="shared" si="4"/>
        <v>107037.66829362541</v>
      </c>
      <c r="L69" s="60">
        <f t="shared" si="9"/>
        <v>1463.5461340067109</v>
      </c>
      <c r="M69" s="60">
        <f t="shared" si="10"/>
        <v>1416.4042102171377</v>
      </c>
      <c r="N69" s="60">
        <f t="shared" si="11"/>
        <v>47.141923789573184</v>
      </c>
      <c r="O69" s="60">
        <f t="shared" si="5"/>
        <v>120.10424107248771</v>
      </c>
      <c r="P69" s="60">
        <f t="shared" si="6"/>
        <v>275.45521757531839</v>
      </c>
      <c r="Q69" s="60">
        <f t="shared" si="12"/>
        <v>395.55945864780608</v>
      </c>
      <c r="R69" s="60">
        <f t="shared" si="13"/>
        <v>104542.79153659577</v>
      </c>
      <c r="S69" s="60">
        <f t="shared" si="14"/>
        <v>2.8662452481722909</v>
      </c>
    </row>
    <row r="70" spans="1:19" ht="15">
      <c r="A70" s="49">
        <v>4</v>
      </c>
      <c r="B70" s="50">
        <v>40</v>
      </c>
      <c r="C70" s="47">
        <f t="shared" si="7"/>
        <v>40725</v>
      </c>
      <c r="D70" s="47">
        <f t="shared" si="15"/>
        <v>40787</v>
      </c>
      <c r="E70" s="61">
        <f>VLOOKUP(D70,'Kursy BM'!A:F,3,FALSE)</f>
        <v>3.7086999999999999</v>
      </c>
      <c r="F70" s="61">
        <f>IFERROR(IFERROR(IFERROR(VLOOKUP(D70,'Kursy średnie NBP'!A:G,4,FALSE),VLOOKUP(D70-1,'Kursy średnie NBP'!A:G,4,FALSE)),VLOOKUP(D70-2,'Kursy średnie NBP'!A:G,4,FALSE)),VLOOKUP(D70-3,'Kursy średnie NBP'!A:G,4,FALSE))</f>
        <v>3.6293000000000002</v>
      </c>
      <c r="G70" s="53">
        <f>IFERROR(VLOOKUP(C70,'LIBOR 3M CHF'!A:B,2,FALSE)+$D$1,'LIBOR 3M CHF'!$B$34+$D$1)</f>
        <v>1.375E-2</v>
      </c>
      <c r="H70" s="60">
        <f t="shared" si="2"/>
        <v>122.64732825311245</v>
      </c>
      <c r="I70" s="60">
        <f t="shared" si="3"/>
        <v>282.35201701813634</v>
      </c>
      <c r="J70" s="60">
        <f t="shared" si="8"/>
        <v>404.99934527124879</v>
      </c>
      <c r="K70" s="60">
        <f t="shared" si="4"/>
        <v>106755.31627660728</v>
      </c>
      <c r="L70" s="60">
        <f t="shared" si="9"/>
        <v>1502.0210718074802</v>
      </c>
      <c r="M70" s="60">
        <f t="shared" si="10"/>
        <v>1469.8641237929432</v>
      </c>
      <c r="N70" s="60">
        <f t="shared" si="11"/>
        <v>32.156948014536965</v>
      </c>
      <c r="O70" s="60">
        <f t="shared" si="5"/>
        <v>119.78861530234933</v>
      </c>
      <c r="P70" s="60">
        <f t="shared" si="6"/>
        <v>275.77084334545708</v>
      </c>
      <c r="Q70" s="60">
        <f t="shared" si="12"/>
        <v>395.55945864780642</v>
      </c>
      <c r="R70" s="60">
        <f t="shared" si="13"/>
        <v>104267.02069325032</v>
      </c>
      <c r="S70" s="60">
        <f t="shared" si="14"/>
        <v>2.8587129507631204</v>
      </c>
    </row>
    <row r="71" spans="1:19" ht="15">
      <c r="A71" s="49">
        <v>4</v>
      </c>
      <c r="B71" s="50">
        <v>41</v>
      </c>
      <c r="C71" s="47">
        <f t="shared" si="7"/>
        <v>40725</v>
      </c>
      <c r="D71" s="47">
        <f t="shared" si="15"/>
        <v>40817</v>
      </c>
      <c r="E71" s="61">
        <f>VLOOKUP(D71,'Kursy BM'!A:F,3,FALSE)</f>
        <v>3.7690999999999999</v>
      </c>
      <c r="F71" s="61">
        <f>IFERROR(IFERROR(IFERROR(VLOOKUP(D71,'Kursy średnie NBP'!A:G,4,FALSE),VLOOKUP(D71-1,'Kursy średnie NBP'!A:G,4,FALSE)),VLOOKUP(D71-2,'Kursy średnie NBP'!A:G,4,FALSE)),VLOOKUP(D71-3,'Kursy średnie NBP'!A:G,4,FALSE))</f>
        <v>3.6164999999999998</v>
      </c>
      <c r="G71" s="53">
        <f>IFERROR(VLOOKUP(C71,'LIBOR 3M CHF'!A:B,2,FALSE)+$D$1,'LIBOR 3M CHF'!$B$34+$D$1)</f>
        <v>1.375E-2</v>
      </c>
      <c r="H71" s="60">
        <f t="shared" si="2"/>
        <v>122.32379990027917</v>
      </c>
      <c r="I71" s="60">
        <f t="shared" si="3"/>
        <v>282.67554537096976</v>
      </c>
      <c r="J71" s="60">
        <f t="shared" si="8"/>
        <v>404.9993452712489</v>
      </c>
      <c r="K71" s="60">
        <f t="shared" si="4"/>
        <v>106472.64073123632</v>
      </c>
      <c r="L71" s="60">
        <f t="shared" si="9"/>
        <v>1526.4830322618641</v>
      </c>
      <c r="M71" s="60">
        <f t="shared" si="10"/>
        <v>1464.6801321734715</v>
      </c>
      <c r="N71" s="60">
        <f t="shared" si="11"/>
        <v>61.802900088392562</v>
      </c>
      <c r="O71" s="60">
        <f t="shared" si="5"/>
        <v>119.47262787768265</v>
      </c>
      <c r="P71" s="60">
        <f t="shared" si="6"/>
        <v>276.08683077012375</v>
      </c>
      <c r="Q71" s="60">
        <f t="shared" si="12"/>
        <v>395.55945864780642</v>
      </c>
      <c r="R71" s="60">
        <f t="shared" si="13"/>
        <v>103990.9338624802</v>
      </c>
      <c r="S71" s="60">
        <f t="shared" si="14"/>
        <v>2.8511720225965149</v>
      </c>
    </row>
    <row r="72" spans="1:19" ht="15">
      <c r="A72" s="49">
        <v>4</v>
      </c>
      <c r="B72" s="50">
        <v>42</v>
      </c>
      <c r="C72" s="47">
        <f t="shared" si="7"/>
        <v>40817</v>
      </c>
      <c r="D72" s="47">
        <f t="shared" si="15"/>
        <v>40848</v>
      </c>
      <c r="E72" s="61">
        <f>VLOOKUP(D72,'Kursy BM'!A:F,3,FALSE)</f>
        <v>3.6840000000000002</v>
      </c>
      <c r="F72" s="61">
        <f>IFERROR(IFERROR(IFERROR(VLOOKUP(D72,'Kursy średnie NBP'!A:G,4,FALSE),VLOOKUP(D72-1,'Kursy średnie NBP'!A:G,4,FALSE)),VLOOKUP(D72-2,'Kursy średnie NBP'!A:G,4,FALSE)),VLOOKUP(D72-3,'Kursy średnie NBP'!A:G,4,FALSE))</f>
        <v>3.5611999999999999</v>
      </c>
      <c r="G72" s="53">
        <f>IFERROR(VLOOKUP(C72,'LIBOR 3M CHF'!A:B,2,FALSE)+$D$1,'LIBOR 3M CHF'!$B$34+$D$1)</f>
        <v>1.223E-2</v>
      </c>
      <c r="H72" s="60">
        <f t="shared" si="2"/>
        <v>108.51336634525168</v>
      </c>
      <c r="I72" s="60">
        <f t="shared" si="3"/>
        <v>288.96311006325152</v>
      </c>
      <c r="J72" s="60">
        <f t="shared" si="8"/>
        <v>397.47647640850323</v>
      </c>
      <c r="K72" s="60">
        <f t="shared" si="4"/>
        <v>106183.67762117306</v>
      </c>
      <c r="L72" s="60">
        <f t="shared" si="9"/>
        <v>1464.3033390889259</v>
      </c>
      <c r="M72" s="60">
        <f t="shared" si="10"/>
        <v>1415.4932277859616</v>
      </c>
      <c r="N72" s="60">
        <f t="shared" si="11"/>
        <v>48.810111302964287</v>
      </c>
      <c r="O72" s="60">
        <f t="shared" si="5"/>
        <v>105.98409342817774</v>
      </c>
      <c r="P72" s="60">
        <f t="shared" si="6"/>
        <v>282.22784239133097</v>
      </c>
      <c r="Q72" s="60">
        <f t="shared" si="12"/>
        <v>388.21193581950871</v>
      </c>
      <c r="R72" s="60">
        <f t="shared" si="13"/>
        <v>103708.70602008887</v>
      </c>
      <c r="S72" s="60">
        <f t="shared" si="14"/>
        <v>2.5292729170739392</v>
      </c>
    </row>
    <row r="73" spans="1:19" ht="15">
      <c r="A73" s="49">
        <v>4</v>
      </c>
      <c r="B73" s="50">
        <v>43</v>
      </c>
      <c r="C73" s="47">
        <f t="shared" si="7"/>
        <v>40817</v>
      </c>
      <c r="D73" s="47">
        <f t="shared" si="15"/>
        <v>40878</v>
      </c>
      <c r="E73" s="61">
        <f>VLOOKUP(D73,'Kursy BM'!A:F,3,FALSE)</f>
        <v>3.7978999999999998</v>
      </c>
      <c r="F73" s="61">
        <f>IFERROR(IFERROR(IFERROR(VLOOKUP(D73,'Kursy średnie NBP'!A:G,4,FALSE),VLOOKUP(D73-1,'Kursy średnie NBP'!A:G,4,FALSE)),VLOOKUP(D73-2,'Kursy średnie NBP'!A:G,4,FALSE)),VLOOKUP(D73-3,'Kursy średnie NBP'!A:G,4,FALSE))</f>
        <v>3.6741000000000001</v>
      </c>
      <c r="G73" s="53">
        <f>IFERROR(VLOOKUP(C73,'LIBOR 3M CHF'!A:B,2,FALSE)+$D$1,'LIBOR 3M CHF'!$B$34+$D$1)</f>
        <v>1.223E-2</v>
      </c>
      <c r="H73" s="60">
        <f t="shared" si="2"/>
        <v>108.21886477557888</v>
      </c>
      <c r="I73" s="60">
        <f t="shared" si="3"/>
        <v>289.2576116329243</v>
      </c>
      <c r="J73" s="60">
        <f t="shared" si="8"/>
        <v>397.47647640850317</v>
      </c>
      <c r="K73" s="60">
        <f t="shared" si="4"/>
        <v>105894.42000954013</v>
      </c>
      <c r="L73" s="60">
        <f t="shared" si="9"/>
        <v>1509.5759097518542</v>
      </c>
      <c r="M73" s="60">
        <f t="shared" si="10"/>
        <v>1460.3683219724817</v>
      </c>
      <c r="N73" s="60">
        <f t="shared" si="11"/>
        <v>49.207587779372489</v>
      </c>
      <c r="O73" s="60">
        <f t="shared" si="5"/>
        <v>105.69645621880724</v>
      </c>
      <c r="P73" s="60">
        <f t="shared" si="6"/>
        <v>282.5154796007015</v>
      </c>
      <c r="Q73" s="60">
        <f t="shared" si="12"/>
        <v>388.21193581950877</v>
      </c>
      <c r="R73" s="60">
        <f t="shared" si="13"/>
        <v>103426.19054048817</v>
      </c>
      <c r="S73" s="60">
        <f t="shared" si="14"/>
        <v>2.5224085567716372</v>
      </c>
    </row>
    <row r="74" spans="1:19" ht="15">
      <c r="A74" s="49">
        <v>4</v>
      </c>
      <c r="B74" s="50">
        <v>44</v>
      </c>
      <c r="C74" s="47">
        <f t="shared" si="7"/>
        <v>40817</v>
      </c>
      <c r="D74" s="47">
        <f t="shared" si="15"/>
        <v>40909</v>
      </c>
      <c r="E74" s="61">
        <f>VLOOKUP(D74,'Kursy BM'!A:F,3,FALSE)</f>
        <v>3.7936000000000001</v>
      </c>
      <c r="F74" s="61">
        <f>IFERROR(IFERROR(IFERROR(VLOOKUP(D74,'Kursy średnie NBP'!A:G,4,FALSE),VLOOKUP(D74-1,'Kursy średnie NBP'!A:G,4,FALSE)),VLOOKUP(D74-2,'Kursy średnie NBP'!A:G,4,FALSE)),VLOOKUP(D74-3,'Kursy średnie NBP'!A:G,4,FALSE))</f>
        <v>3.6333000000000002</v>
      </c>
      <c r="G74" s="53">
        <f>IFERROR(VLOOKUP(C74,'LIBOR 3M CHF'!A:B,2,FALSE)+$D$1,'LIBOR 3M CHF'!$B$34+$D$1)</f>
        <v>1.223E-2</v>
      </c>
      <c r="H74" s="60">
        <f t="shared" si="2"/>
        <v>107.92406305972298</v>
      </c>
      <c r="I74" s="60">
        <f t="shared" si="3"/>
        <v>289.55241334877945</v>
      </c>
      <c r="J74" s="60">
        <f t="shared" si="8"/>
        <v>397.47647640850244</v>
      </c>
      <c r="K74" s="60">
        <f t="shared" si="4"/>
        <v>105604.86759619135</v>
      </c>
      <c r="L74" s="60">
        <f t="shared" si="9"/>
        <v>1507.8667609032948</v>
      </c>
      <c r="M74" s="60">
        <f t="shared" si="10"/>
        <v>1444.1512817350119</v>
      </c>
      <c r="N74" s="60">
        <f t="shared" si="11"/>
        <v>0</v>
      </c>
      <c r="O74" s="60">
        <f t="shared" si="5"/>
        <v>105.40852585918087</v>
      </c>
      <c r="P74" s="60">
        <f t="shared" si="6"/>
        <v>282.8034099603272</v>
      </c>
      <c r="Q74" s="60">
        <f t="shared" si="12"/>
        <v>388.21193581950808</v>
      </c>
      <c r="R74" s="60">
        <f t="shared" si="13"/>
        <v>103143.38713052784</v>
      </c>
      <c r="S74" s="60">
        <f t="shared" si="14"/>
        <v>2.5155372005421128</v>
      </c>
    </row>
    <row r="75" spans="1:19" ht="15">
      <c r="A75" s="49">
        <v>4</v>
      </c>
      <c r="B75" s="50">
        <v>45</v>
      </c>
      <c r="C75" s="47">
        <f t="shared" si="7"/>
        <v>40909</v>
      </c>
      <c r="D75" s="47">
        <f t="shared" si="15"/>
        <v>40940</v>
      </c>
      <c r="E75" s="61">
        <f>VLOOKUP(D75,'Kursy BM'!A:F,3,FALSE)</f>
        <v>3.6126999999999998</v>
      </c>
      <c r="F75" s="61">
        <f>IFERROR(IFERROR(IFERROR(VLOOKUP(D75,'Kursy średnie NBP'!A:G,4,FALSE),VLOOKUP(D75-1,'Kursy średnie NBP'!A:G,4,FALSE)),VLOOKUP(D75-2,'Kursy średnie NBP'!A:G,4,FALSE)),VLOOKUP(D75-3,'Kursy średnie NBP'!A:G,4,FALSE))</f>
        <v>3.4824000000000002</v>
      </c>
      <c r="G75" s="53">
        <f>IFERROR(VLOOKUP(C75,'LIBOR 3M CHF'!A:B,2,FALSE)+$D$1,'LIBOR 3M CHF'!$B$34+$D$1)</f>
        <v>1.252E-2</v>
      </c>
      <c r="H75" s="60">
        <f t="shared" si="2"/>
        <v>110.18107852535965</v>
      </c>
      <c r="I75" s="60">
        <f t="shared" si="3"/>
        <v>288.71098581474644</v>
      </c>
      <c r="J75" s="60">
        <f t="shared" si="8"/>
        <v>398.89206434010612</v>
      </c>
      <c r="K75" s="60">
        <f t="shared" si="4"/>
        <v>105316.15661037661</v>
      </c>
      <c r="L75" s="60">
        <f t="shared" si="9"/>
        <v>1441.0773608415013</v>
      </c>
      <c r="M75" s="60">
        <f t="shared" si="10"/>
        <v>1389.1017248579856</v>
      </c>
      <c r="N75" s="60">
        <f t="shared" si="11"/>
        <v>0</v>
      </c>
      <c r="O75" s="60">
        <f t="shared" si="5"/>
        <v>107.61293390618405</v>
      </c>
      <c r="P75" s="60">
        <f t="shared" si="6"/>
        <v>281.98159475558771</v>
      </c>
      <c r="Q75" s="60">
        <f t="shared" si="12"/>
        <v>389.59452866177173</v>
      </c>
      <c r="R75" s="60">
        <f t="shared" si="13"/>
        <v>102861.40553577225</v>
      </c>
      <c r="S75" s="60">
        <f t="shared" si="14"/>
        <v>2.5681446191755981</v>
      </c>
    </row>
    <row r="76" spans="1:19" ht="15">
      <c r="A76" s="49">
        <v>4</v>
      </c>
      <c r="B76" s="50">
        <v>46</v>
      </c>
      <c r="C76" s="47">
        <f t="shared" si="7"/>
        <v>40909</v>
      </c>
      <c r="D76" s="47">
        <f t="shared" si="15"/>
        <v>40969</v>
      </c>
      <c r="E76" s="61">
        <f>VLOOKUP(D76,'Kursy BM'!A:F,3,FALSE)</f>
        <v>3.5486</v>
      </c>
      <c r="F76" s="61">
        <f>IFERROR(IFERROR(IFERROR(VLOOKUP(D76,'Kursy średnie NBP'!A:G,4,FALSE),VLOOKUP(D76-1,'Kursy średnie NBP'!A:G,4,FALSE)),VLOOKUP(D76-2,'Kursy średnie NBP'!A:G,4,FALSE)),VLOOKUP(D76-3,'Kursy średnie NBP'!A:G,4,FALSE))</f>
        <v>3.4178000000000002</v>
      </c>
      <c r="G76" s="53">
        <f>IFERROR(VLOOKUP(C76,'LIBOR 3M CHF'!A:B,2,FALSE)+$D$1,'LIBOR 3M CHF'!$B$34+$D$1)</f>
        <v>1.252E-2</v>
      </c>
      <c r="H76" s="60">
        <f t="shared" si="2"/>
        <v>109.8798567301596</v>
      </c>
      <c r="I76" s="60">
        <f t="shared" si="3"/>
        <v>289.01220760994636</v>
      </c>
      <c r="J76" s="60">
        <f t="shared" si="8"/>
        <v>398.89206434010595</v>
      </c>
      <c r="K76" s="60">
        <f t="shared" si="4"/>
        <v>105027.14440276666</v>
      </c>
      <c r="L76" s="60">
        <f t="shared" si="9"/>
        <v>1415.5083795173</v>
      </c>
      <c r="M76" s="60">
        <f t="shared" si="10"/>
        <v>1363.3332975016142</v>
      </c>
      <c r="N76" s="60">
        <f t="shared" si="11"/>
        <v>0</v>
      </c>
      <c r="O76" s="60">
        <f t="shared" si="5"/>
        <v>107.31873310898905</v>
      </c>
      <c r="P76" s="60">
        <f t="shared" si="6"/>
        <v>282.27579555278248</v>
      </c>
      <c r="Q76" s="60">
        <f t="shared" si="12"/>
        <v>389.59452866177151</v>
      </c>
      <c r="R76" s="60">
        <f t="shared" si="13"/>
        <v>102579.12974021948</v>
      </c>
      <c r="S76" s="60">
        <f t="shared" si="14"/>
        <v>2.5611236211705517</v>
      </c>
    </row>
    <row r="77" spans="1:19" ht="15">
      <c r="A77" s="49">
        <v>4</v>
      </c>
      <c r="B77" s="50">
        <v>47</v>
      </c>
      <c r="C77" s="47">
        <f t="shared" si="7"/>
        <v>40909</v>
      </c>
      <c r="D77" s="47">
        <f t="shared" si="15"/>
        <v>41000</v>
      </c>
      <c r="E77" s="61">
        <f>VLOOKUP(D77,'Kursy BM'!A:F,3,FALSE)</f>
        <v>3.5767000000000002</v>
      </c>
      <c r="F77" s="61">
        <f>IFERROR(IFERROR(IFERROR(VLOOKUP(D77,'Kursy średnie NBP'!A:G,4,FALSE),VLOOKUP(D77-1,'Kursy średnie NBP'!A:G,4,FALSE)),VLOOKUP(D77-2,'Kursy średnie NBP'!A:G,4,FALSE)),VLOOKUP(D77-3,'Kursy średnie NBP'!A:G,4,FALSE))</f>
        <v>3.4540000000000002</v>
      </c>
      <c r="G77" s="53">
        <f>IFERROR(VLOOKUP(C77,'LIBOR 3M CHF'!A:B,2,FALSE)+$D$1,'LIBOR 3M CHF'!$B$34+$D$1)</f>
        <v>1.252E-2</v>
      </c>
      <c r="H77" s="60">
        <f t="shared" si="2"/>
        <v>109.57832066021989</v>
      </c>
      <c r="I77" s="60">
        <f t="shared" si="3"/>
        <v>289.31374367988587</v>
      </c>
      <c r="J77" s="60">
        <f t="shared" si="8"/>
        <v>398.89206434010578</v>
      </c>
      <c r="K77" s="60">
        <f t="shared" si="4"/>
        <v>104737.83065908677</v>
      </c>
      <c r="L77" s="60">
        <f t="shared" si="9"/>
        <v>1426.7172465252563</v>
      </c>
      <c r="M77" s="60">
        <f t="shared" si="10"/>
        <v>1377.7731902307255</v>
      </c>
      <c r="N77" s="60">
        <f t="shared" si="11"/>
        <v>0</v>
      </c>
      <c r="O77" s="60">
        <f t="shared" si="5"/>
        <v>107.02422536229565</v>
      </c>
      <c r="P77" s="60">
        <f t="shared" si="6"/>
        <v>282.57030329947577</v>
      </c>
      <c r="Q77" s="60">
        <f t="shared" si="12"/>
        <v>389.59452866177139</v>
      </c>
      <c r="R77" s="60">
        <f t="shared" si="13"/>
        <v>102296.55943692</v>
      </c>
      <c r="S77" s="60">
        <f t="shared" si="14"/>
        <v>2.5540952979242348</v>
      </c>
    </row>
    <row r="78" spans="1:19" ht="15">
      <c r="A78" s="49">
        <v>4</v>
      </c>
      <c r="B78" s="50">
        <v>48</v>
      </c>
      <c r="C78" s="47">
        <f t="shared" si="7"/>
        <v>41000</v>
      </c>
      <c r="D78" s="47">
        <f t="shared" si="15"/>
        <v>41030</v>
      </c>
      <c r="E78" s="61">
        <f>VLOOKUP(D78,'Kursy BM'!A:F,3,FALSE)</f>
        <v>3.6240999999999999</v>
      </c>
      <c r="F78" s="61">
        <f>IFERROR(IFERROR(IFERROR(VLOOKUP(D78,'Kursy średnie NBP'!A:G,4,FALSE),VLOOKUP(D78-1,'Kursy średnie NBP'!A:G,4,FALSE)),VLOOKUP(D78-2,'Kursy średnie NBP'!A:G,4,FALSE)),VLOOKUP(D78-3,'Kursy średnie NBP'!A:G,4,FALSE))</f>
        <v>3.4731000000000001</v>
      </c>
      <c r="G78" s="53">
        <f>IFERROR(VLOOKUP(C78,'LIBOR 3M CHF'!A:B,2,FALSE)+$D$1,'LIBOR 3M CHF'!$B$34+$D$1)</f>
        <v>1.3100000000000001E-2</v>
      </c>
      <c r="H78" s="60">
        <f t="shared" si="2"/>
        <v>114.33879846950308</v>
      </c>
      <c r="I78" s="60">
        <f t="shared" si="3"/>
        <v>287.36797263911194</v>
      </c>
      <c r="J78" s="60">
        <f t="shared" si="8"/>
        <v>401.70677110861504</v>
      </c>
      <c r="K78" s="60">
        <f t="shared" si="4"/>
        <v>104450.46268644766</v>
      </c>
      <c r="L78" s="60">
        <f t="shared" si="9"/>
        <v>1455.8255091747317</v>
      </c>
      <c r="M78" s="60">
        <f t="shared" si="10"/>
        <v>1395.167786737331</v>
      </c>
      <c r="N78" s="60">
        <f t="shared" si="11"/>
        <v>0</v>
      </c>
      <c r="O78" s="60">
        <f t="shared" si="5"/>
        <v>111.67374405197101</v>
      </c>
      <c r="P78" s="60">
        <f t="shared" si="6"/>
        <v>280.66988506787186</v>
      </c>
      <c r="Q78" s="60">
        <f t="shared" si="12"/>
        <v>392.34362911984289</v>
      </c>
      <c r="R78" s="60">
        <f t="shared" si="13"/>
        <v>102015.88955185213</v>
      </c>
      <c r="S78" s="60">
        <f t="shared" si="14"/>
        <v>2.6650544175320618</v>
      </c>
    </row>
    <row r="79" spans="1:19" ht="15">
      <c r="A79" s="51">
        <v>5</v>
      </c>
      <c r="B79" s="52">
        <v>49</v>
      </c>
      <c r="C79" s="47">
        <f t="shared" si="7"/>
        <v>41000</v>
      </c>
      <c r="D79" s="47">
        <f t="shared" si="15"/>
        <v>41061</v>
      </c>
      <c r="E79" s="61">
        <f>VLOOKUP(D79,'Kursy BM'!A:F,3,FALSE)</f>
        <v>3.8302999999999998</v>
      </c>
      <c r="F79" s="61">
        <f>IFERROR(IFERROR(IFERROR(VLOOKUP(D79,'Kursy średnie NBP'!A:G,4,FALSE),VLOOKUP(D79-1,'Kursy średnie NBP'!A:G,4,FALSE)),VLOOKUP(D79-2,'Kursy średnie NBP'!A:G,4,FALSE)),VLOOKUP(D79-3,'Kursy średnie NBP'!A:G,4,FALSE))</f>
        <v>3.6743000000000001</v>
      </c>
      <c r="G79" s="53">
        <f>IFERROR(VLOOKUP(C79,'LIBOR 3M CHF'!A:B,2,FALSE)+$D$1,'LIBOR 3M CHF'!$B$34+$D$1)</f>
        <v>1.3100000000000001E-2</v>
      </c>
      <c r="H79" s="60">
        <f t="shared" si="2"/>
        <v>114.02508843270537</v>
      </c>
      <c r="I79" s="60">
        <f t="shared" si="3"/>
        <v>287.6816826759096</v>
      </c>
      <c r="J79" s="60">
        <f t="shared" si="8"/>
        <v>401.70677110861499</v>
      </c>
      <c r="K79" s="60">
        <f t="shared" si="4"/>
        <v>104162.78100377174</v>
      </c>
      <c r="L79" s="60">
        <f t="shared" si="9"/>
        <v>1538.6574453773278</v>
      </c>
      <c r="M79" s="60">
        <f t="shared" si="10"/>
        <v>1475.9911890843841</v>
      </c>
      <c r="N79" s="60">
        <f t="shared" si="11"/>
        <v>0</v>
      </c>
      <c r="O79" s="60">
        <f t="shared" si="5"/>
        <v>111.36734609410526</v>
      </c>
      <c r="P79" s="60">
        <f t="shared" si="6"/>
        <v>280.9762830257377</v>
      </c>
      <c r="Q79" s="60">
        <f t="shared" si="12"/>
        <v>392.34362911984294</v>
      </c>
      <c r="R79" s="60">
        <f t="shared" si="13"/>
        <v>101734.91326882639</v>
      </c>
      <c r="S79" s="60">
        <f t="shared" si="14"/>
        <v>2.6577423386001158</v>
      </c>
    </row>
    <row r="80" spans="1:19" ht="15">
      <c r="A80" s="51">
        <v>5</v>
      </c>
      <c r="B80" s="52">
        <v>50</v>
      </c>
      <c r="C80" s="47">
        <f t="shared" si="7"/>
        <v>41000</v>
      </c>
      <c r="D80" s="47">
        <f t="shared" si="15"/>
        <v>41091</v>
      </c>
      <c r="E80" s="61">
        <f>VLOOKUP(D80,'Kursy BM'!A:F,3,FALSE)</f>
        <v>3.6855000000000002</v>
      </c>
      <c r="F80" s="61">
        <f>IFERROR(IFERROR(IFERROR(VLOOKUP(D80,'Kursy średnie NBP'!A:G,4,FALSE),VLOOKUP(D80-1,'Kursy średnie NBP'!A:G,4,FALSE)),VLOOKUP(D80-2,'Kursy średnie NBP'!A:G,4,FALSE)),VLOOKUP(D80-3,'Kursy średnie NBP'!A:G,4,FALSE))</f>
        <v>3.5476999999999999</v>
      </c>
      <c r="G80" s="53">
        <f>IFERROR(VLOOKUP(C80,'LIBOR 3M CHF'!A:B,2,FALSE)+$D$1,'LIBOR 3M CHF'!$B$34+$D$1)</f>
        <v>1.3100000000000001E-2</v>
      </c>
      <c r="H80" s="60">
        <f t="shared" si="2"/>
        <v>113.7110359291175</v>
      </c>
      <c r="I80" s="60">
        <f t="shared" si="3"/>
        <v>287.99573517949756</v>
      </c>
      <c r="J80" s="60">
        <f t="shared" si="8"/>
        <v>401.70677110861504</v>
      </c>
      <c r="K80" s="60">
        <f t="shared" si="4"/>
        <v>103874.78526859224</v>
      </c>
      <c r="L80" s="60">
        <f t="shared" si="9"/>
        <v>1480.4903049208008</v>
      </c>
      <c r="M80" s="60">
        <f t="shared" si="10"/>
        <v>1425.1351118620335</v>
      </c>
      <c r="N80" s="60">
        <f t="shared" si="11"/>
        <v>0</v>
      </c>
      <c r="O80" s="60">
        <f t="shared" si="5"/>
        <v>111.06061365180216</v>
      </c>
      <c r="P80" s="60">
        <f t="shared" si="6"/>
        <v>281.2830154680409</v>
      </c>
      <c r="Q80" s="60">
        <f t="shared" si="12"/>
        <v>392.34362911984306</v>
      </c>
      <c r="R80" s="60">
        <f t="shared" si="13"/>
        <v>101453.63025335835</v>
      </c>
      <c r="S80" s="60">
        <f t="shared" si="14"/>
        <v>2.650422277315343</v>
      </c>
    </row>
    <row r="81" spans="1:19" ht="15">
      <c r="A81" s="51">
        <v>5</v>
      </c>
      <c r="B81" s="52">
        <v>51</v>
      </c>
      <c r="C81" s="47">
        <f t="shared" si="7"/>
        <v>41091</v>
      </c>
      <c r="D81" s="47">
        <f t="shared" si="15"/>
        <v>41122</v>
      </c>
      <c r="E81" s="61">
        <f>VLOOKUP(D81,'Kursy BM'!A:F,3,FALSE)</f>
        <v>3.5529999999999999</v>
      </c>
      <c r="F81" s="61">
        <f>IFERROR(IFERROR(IFERROR(VLOOKUP(D81,'Kursy średnie NBP'!A:G,4,FALSE),VLOOKUP(D81-1,'Kursy średnie NBP'!A:G,4,FALSE)),VLOOKUP(D81-2,'Kursy średnie NBP'!A:G,4,FALSE)),VLOOKUP(D81-3,'Kursy średnie NBP'!A:G,4,FALSE))</f>
        <v>3.4253</v>
      </c>
      <c r="G81" s="53">
        <f>IFERROR(VLOOKUP(C81,'LIBOR 3M CHF'!A:B,2,FALSE)+$D$1,'LIBOR 3M CHF'!$B$34+$D$1)</f>
        <v>1.285E-2</v>
      </c>
      <c r="H81" s="60">
        <f t="shared" si="2"/>
        <v>111.23258255845086</v>
      </c>
      <c r="I81" s="60">
        <f t="shared" si="3"/>
        <v>289.27056775775566</v>
      </c>
      <c r="J81" s="60">
        <f t="shared" si="8"/>
        <v>400.50315031620653</v>
      </c>
      <c r="K81" s="60">
        <f t="shared" si="4"/>
        <v>103585.51470083448</v>
      </c>
      <c r="L81" s="60">
        <f t="shared" si="9"/>
        <v>1422.9876930734818</v>
      </c>
      <c r="M81" s="60">
        <f t="shared" si="10"/>
        <v>1371.8434407781021</v>
      </c>
      <c r="N81" s="60">
        <f t="shared" si="11"/>
        <v>0</v>
      </c>
      <c r="O81" s="60">
        <f t="shared" si="5"/>
        <v>108.63992906297123</v>
      </c>
      <c r="P81" s="60">
        <f t="shared" si="6"/>
        <v>282.52813373899664</v>
      </c>
      <c r="Q81" s="60">
        <f t="shared" si="12"/>
        <v>391.16806280196789</v>
      </c>
      <c r="R81" s="60">
        <f t="shared" si="13"/>
        <v>101171.10211961936</v>
      </c>
      <c r="S81" s="60">
        <f t="shared" si="14"/>
        <v>2.5926534954796239</v>
      </c>
    </row>
    <row r="82" spans="1:19" ht="15">
      <c r="A82" s="51">
        <v>5</v>
      </c>
      <c r="B82" s="52">
        <v>52</v>
      </c>
      <c r="C82" s="47">
        <f t="shared" si="7"/>
        <v>41091</v>
      </c>
      <c r="D82" s="47">
        <f t="shared" si="15"/>
        <v>41153</v>
      </c>
      <c r="E82" s="61">
        <f>VLOOKUP(D82,'Kursy BM'!A:F,3,FALSE)</f>
        <v>3.6120999999999999</v>
      </c>
      <c r="F82" s="61">
        <f>IFERROR(IFERROR(IFERROR(VLOOKUP(D82,'Kursy średnie NBP'!A:G,4,FALSE),VLOOKUP(D82-1,'Kursy średnie NBP'!A:G,4,FALSE)),VLOOKUP(D82-2,'Kursy średnie NBP'!A:G,4,FALSE)),VLOOKUP(D82-3,'Kursy średnie NBP'!A:G,4,FALSE))</f>
        <v>3.4839000000000002</v>
      </c>
      <c r="G82" s="53">
        <f>IFERROR(VLOOKUP(C82,'LIBOR 3M CHF'!A:B,2,FALSE)+$D$1,'LIBOR 3M CHF'!$B$34+$D$1)</f>
        <v>1.285E-2</v>
      </c>
      <c r="H82" s="60">
        <f t="shared" si="2"/>
        <v>110.9228219921436</v>
      </c>
      <c r="I82" s="60">
        <f t="shared" si="3"/>
        <v>289.58032832406298</v>
      </c>
      <c r="J82" s="60">
        <f t="shared" si="8"/>
        <v>400.50315031620659</v>
      </c>
      <c r="K82" s="60">
        <f t="shared" si="4"/>
        <v>103295.93437251041</v>
      </c>
      <c r="L82" s="60">
        <f t="shared" si="9"/>
        <v>1446.6574292571697</v>
      </c>
      <c r="M82" s="60">
        <f t="shared" si="10"/>
        <v>1395.3129253866323</v>
      </c>
      <c r="N82" s="60">
        <f t="shared" si="11"/>
        <v>0</v>
      </c>
      <c r="O82" s="60">
        <f t="shared" si="5"/>
        <v>108.33738851975907</v>
      </c>
      <c r="P82" s="60">
        <f t="shared" si="6"/>
        <v>282.83067428220886</v>
      </c>
      <c r="Q82" s="60">
        <f t="shared" si="12"/>
        <v>391.16806280196795</v>
      </c>
      <c r="R82" s="60">
        <f t="shared" si="13"/>
        <v>100888.27144533716</v>
      </c>
      <c r="S82" s="60">
        <f t="shared" si="14"/>
        <v>2.5854334723845227</v>
      </c>
    </row>
    <row r="83" spans="1:19" ht="15">
      <c r="A83" s="51">
        <v>5</v>
      </c>
      <c r="B83" s="52">
        <v>53</v>
      </c>
      <c r="C83" s="47">
        <f t="shared" si="7"/>
        <v>41091</v>
      </c>
      <c r="D83" s="47">
        <f t="shared" si="15"/>
        <v>41183</v>
      </c>
      <c r="E83" s="61">
        <f>VLOOKUP(D83,'Kursy BM'!A:F,3,FALSE)</f>
        <v>3.5720000000000001</v>
      </c>
      <c r="F83" s="61">
        <f>IFERROR(IFERROR(IFERROR(VLOOKUP(D83,'Kursy średnie NBP'!A:G,4,FALSE),VLOOKUP(D83-1,'Kursy średnie NBP'!A:G,4,FALSE)),VLOOKUP(D83-2,'Kursy średnie NBP'!A:G,4,FALSE)),VLOOKUP(D83-3,'Kursy średnie NBP'!A:G,4,FALSE))</f>
        <v>3.3925000000000001</v>
      </c>
      <c r="G83" s="53">
        <f>IFERROR(VLOOKUP(C83,'LIBOR 3M CHF'!A:B,2,FALSE)+$D$1,'LIBOR 3M CHF'!$B$34+$D$1)</f>
        <v>1.285E-2</v>
      </c>
      <c r="H83" s="60">
        <f t="shared" si="2"/>
        <v>110.61272972389656</v>
      </c>
      <c r="I83" s="60">
        <f t="shared" si="3"/>
        <v>289.89042059231008</v>
      </c>
      <c r="J83" s="60">
        <f t="shared" si="8"/>
        <v>400.50315031620664</v>
      </c>
      <c r="K83" s="60">
        <f t="shared" si="4"/>
        <v>103006.04395191809</v>
      </c>
      <c r="L83" s="60">
        <f t="shared" si="9"/>
        <v>1430.5972529294902</v>
      </c>
      <c r="M83" s="60">
        <f t="shared" si="10"/>
        <v>1358.706937447731</v>
      </c>
      <c r="N83" s="60">
        <f t="shared" si="11"/>
        <v>0</v>
      </c>
      <c r="O83" s="60">
        <f t="shared" si="5"/>
        <v>108.03452400604854</v>
      </c>
      <c r="P83" s="60">
        <f t="shared" si="6"/>
        <v>283.13353879591955</v>
      </c>
      <c r="Q83" s="60">
        <f t="shared" si="12"/>
        <v>391.16806280196806</v>
      </c>
      <c r="R83" s="60">
        <f t="shared" si="13"/>
        <v>100605.13790654123</v>
      </c>
      <c r="S83" s="60">
        <f t="shared" si="14"/>
        <v>2.5782057178480215</v>
      </c>
    </row>
    <row r="84" spans="1:19" ht="15">
      <c r="A84" s="51">
        <v>5</v>
      </c>
      <c r="B84" s="52">
        <v>54</v>
      </c>
      <c r="C84" s="47">
        <f t="shared" si="7"/>
        <v>41183</v>
      </c>
      <c r="D84" s="47">
        <f t="shared" si="15"/>
        <v>41214</v>
      </c>
      <c r="E84" s="61">
        <f>VLOOKUP(D84,'Kursy BM'!A:F,3,FALSE)</f>
        <v>3.5849000000000002</v>
      </c>
      <c r="F84" s="61">
        <f>IFERROR(IFERROR(IFERROR(VLOOKUP(D84,'Kursy średnie NBP'!A:G,4,FALSE),VLOOKUP(D84-1,'Kursy średnie NBP'!A:G,4,FALSE)),VLOOKUP(D84-2,'Kursy średnie NBP'!A:G,4,FALSE)),VLOOKUP(D84-3,'Kursy średnie NBP'!A:G,4,FALSE))</f>
        <v>3.4249000000000001</v>
      </c>
      <c r="G84" s="53">
        <f>IFERROR(VLOOKUP(C84,'LIBOR 3M CHF'!A:B,2,FALSE)+$D$1,'LIBOR 3M CHF'!$B$34+$D$1)</f>
        <v>1.243E-2</v>
      </c>
      <c r="H84" s="60">
        <f t="shared" si="2"/>
        <v>106.69709386019515</v>
      </c>
      <c r="I84" s="60">
        <f t="shared" si="3"/>
        <v>291.80774203110582</v>
      </c>
      <c r="J84" s="60">
        <f t="shared" si="8"/>
        <v>398.50483589130096</v>
      </c>
      <c r="K84" s="60">
        <f t="shared" si="4"/>
        <v>102714.23620988699</v>
      </c>
      <c r="L84" s="60">
        <f t="shared" si="9"/>
        <v>1428.5999861867249</v>
      </c>
      <c r="M84" s="60">
        <f t="shared" si="10"/>
        <v>1364.8392124441166</v>
      </c>
      <c r="N84" s="60">
        <f t="shared" si="11"/>
        <v>0</v>
      </c>
      <c r="O84" s="60">
        <f t="shared" si="5"/>
        <v>104.21015534819229</v>
      </c>
      <c r="P84" s="60">
        <f t="shared" si="6"/>
        <v>285.00617054023979</v>
      </c>
      <c r="Q84" s="60">
        <f t="shared" si="12"/>
        <v>389.2163258884321</v>
      </c>
      <c r="R84" s="60">
        <f t="shared" si="13"/>
        <v>100320.131736001</v>
      </c>
      <c r="S84" s="60">
        <f t="shared" si="14"/>
        <v>2.4869385120028653</v>
      </c>
    </row>
    <row r="85" spans="1:19" ht="15">
      <c r="A85" s="51">
        <v>5</v>
      </c>
      <c r="B85" s="52">
        <v>55</v>
      </c>
      <c r="C85" s="47">
        <f t="shared" si="7"/>
        <v>41183</v>
      </c>
      <c r="D85" s="47">
        <f t="shared" si="15"/>
        <v>41244</v>
      </c>
      <c r="E85" s="61">
        <f>VLOOKUP(D85,'Kursy BM'!A:F,3,FALSE)</f>
        <v>3.5594000000000001</v>
      </c>
      <c r="F85" s="61">
        <f>IFERROR(IFERROR(IFERROR(VLOOKUP(D85,'Kursy średnie NBP'!A:G,4,FALSE),VLOOKUP(D85-1,'Kursy średnie NBP'!A:G,4,FALSE)),VLOOKUP(D85-2,'Kursy średnie NBP'!A:G,4,FALSE)),VLOOKUP(D85-3,'Kursy średnie NBP'!A:G,4,FALSE))</f>
        <v>3.4087999999999998</v>
      </c>
      <c r="G85" s="53">
        <f>IFERROR(VLOOKUP(C85,'LIBOR 3M CHF'!A:B,2,FALSE)+$D$1,'LIBOR 3M CHF'!$B$34+$D$1)</f>
        <v>1.243E-2</v>
      </c>
      <c r="H85" s="60">
        <f t="shared" si="2"/>
        <v>106.3948296740746</v>
      </c>
      <c r="I85" s="60">
        <f t="shared" si="3"/>
        <v>292.11000621722656</v>
      </c>
      <c r="J85" s="60">
        <f t="shared" si="8"/>
        <v>398.50483589130113</v>
      </c>
      <c r="K85" s="60">
        <f t="shared" si="4"/>
        <v>102422.12620366976</v>
      </c>
      <c r="L85" s="60">
        <f t="shared" si="9"/>
        <v>1418.4381128714972</v>
      </c>
      <c r="M85" s="60">
        <f t="shared" si="10"/>
        <v>1358.4232845862673</v>
      </c>
      <c r="N85" s="60">
        <f t="shared" si="11"/>
        <v>0</v>
      </c>
      <c r="O85" s="60">
        <f t="shared" si="5"/>
        <v>103.91493645654103</v>
      </c>
      <c r="P85" s="60">
        <f t="shared" si="6"/>
        <v>285.30138943189127</v>
      </c>
      <c r="Q85" s="60">
        <f t="shared" si="12"/>
        <v>389.21632588843227</v>
      </c>
      <c r="R85" s="60">
        <f t="shared" si="13"/>
        <v>100034.83034656911</v>
      </c>
      <c r="S85" s="60">
        <f t="shared" si="14"/>
        <v>2.4798932175335722</v>
      </c>
    </row>
    <row r="86" spans="1:19" ht="15">
      <c r="A86" s="51">
        <v>5</v>
      </c>
      <c r="B86" s="52">
        <v>56</v>
      </c>
      <c r="C86" s="47">
        <f t="shared" si="7"/>
        <v>41183</v>
      </c>
      <c r="D86" s="47">
        <f t="shared" si="15"/>
        <v>41275</v>
      </c>
      <c r="E86" s="61">
        <f>VLOOKUP(D86,'Kursy BM'!A:F,3,FALSE)</f>
        <v>3.5440999999999998</v>
      </c>
      <c r="F86" s="61">
        <f>IFERROR(IFERROR(IFERROR(VLOOKUP(D86,'Kursy średnie NBP'!A:G,4,FALSE),VLOOKUP(D86-1,'Kursy średnie NBP'!A:G,4,FALSE)),VLOOKUP(D86-2,'Kursy średnie NBP'!A:G,4,FALSE)),VLOOKUP(D86-3,'Kursy średnie NBP'!A:G,4,FALSE))</f>
        <v>3.3868</v>
      </c>
      <c r="G86" s="53">
        <f>IFERROR(VLOOKUP(C86,'LIBOR 3M CHF'!A:B,2,FALSE)+$D$1,'LIBOR 3M CHF'!$B$34+$D$1)</f>
        <v>1.243E-2</v>
      </c>
      <c r="H86" s="60">
        <f t="shared" si="2"/>
        <v>106.09225239263459</v>
      </c>
      <c r="I86" s="60">
        <f t="shared" si="3"/>
        <v>292.41258349866666</v>
      </c>
      <c r="J86" s="60">
        <f t="shared" si="8"/>
        <v>398.50483589130124</v>
      </c>
      <c r="K86" s="60">
        <f t="shared" si="4"/>
        <v>102129.7136201711</v>
      </c>
      <c r="L86" s="60">
        <f t="shared" si="9"/>
        <v>1412.3409888823608</v>
      </c>
      <c r="M86" s="60">
        <f t="shared" si="10"/>
        <v>1349.6561781966591</v>
      </c>
      <c r="N86" s="60">
        <f t="shared" si="11"/>
        <v>0</v>
      </c>
      <c r="O86" s="60">
        <f t="shared" si="5"/>
        <v>103.61941176732117</v>
      </c>
      <c r="P86" s="60">
        <f t="shared" si="6"/>
        <v>285.59691412111124</v>
      </c>
      <c r="Q86" s="60">
        <f t="shared" si="12"/>
        <v>389.21632588843238</v>
      </c>
      <c r="R86" s="60">
        <f t="shared" si="13"/>
        <v>99749.233432448003</v>
      </c>
      <c r="S86" s="60">
        <f t="shared" si="14"/>
        <v>2.4728406253134239</v>
      </c>
    </row>
    <row r="87" spans="1:19" ht="15">
      <c r="A87" s="51">
        <v>5</v>
      </c>
      <c r="B87" s="52">
        <v>57</v>
      </c>
      <c r="C87" s="47">
        <f t="shared" si="7"/>
        <v>41275</v>
      </c>
      <c r="D87" s="47">
        <f t="shared" si="15"/>
        <v>41306</v>
      </c>
      <c r="E87" s="61">
        <f>VLOOKUP(D87,'Kursy BM'!A:F,3,FALSE)</f>
        <v>3.5564</v>
      </c>
      <c r="F87" s="61">
        <f>IFERROR(IFERROR(IFERROR(VLOOKUP(D87,'Kursy średnie NBP'!A:G,4,FALSE),VLOOKUP(D87-1,'Kursy średnie NBP'!A:G,4,FALSE)),VLOOKUP(D87-2,'Kursy średnie NBP'!A:G,4,FALSE)),VLOOKUP(D87-3,'Kursy średnie NBP'!A:G,4,FALSE))</f>
        <v>3.3990999999999998</v>
      </c>
      <c r="G87" s="53">
        <f>IFERROR(VLOOKUP(C87,'LIBOR 3M CHF'!A:B,2,FALSE)+$D$1,'LIBOR 3M CHF'!$B$34+$D$1)</f>
        <v>1.2120000000000001E-2</v>
      </c>
      <c r="H87" s="60">
        <f t="shared" si="2"/>
        <v>103.15101075637281</v>
      </c>
      <c r="I87" s="60">
        <f t="shared" si="3"/>
        <v>293.8966991802414</v>
      </c>
      <c r="J87" s="60">
        <f t="shared" si="8"/>
        <v>397.04770993661418</v>
      </c>
      <c r="K87" s="60">
        <f t="shared" si="4"/>
        <v>101835.81692099085</v>
      </c>
      <c r="L87" s="60">
        <f t="shared" si="9"/>
        <v>1412.0604756185746</v>
      </c>
      <c r="M87" s="60">
        <f t="shared" si="10"/>
        <v>1349.6048708455453</v>
      </c>
      <c r="N87" s="60">
        <f t="shared" si="11"/>
        <v>0</v>
      </c>
      <c r="O87" s="60">
        <f t="shared" si="5"/>
        <v>100.74672576677249</v>
      </c>
      <c r="P87" s="60">
        <f t="shared" si="6"/>
        <v>287.04643744115833</v>
      </c>
      <c r="Q87" s="60">
        <f t="shared" si="12"/>
        <v>387.79316320793083</v>
      </c>
      <c r="R87" s="60">
        <f t="shared" si="13"/>
        <v>99462.18699500685</v>
      </c>
      <c r="S87" s="60">
        <f t="shared" si="14"/>
        <v>2.4042849896003275</v>
      </c>
    </row>
    <row r="88" spans="1:19" ht="15">
      <c r="A88" s="51">
        <v>5</v>
      </c>
      <c r="B88" s="52">
        <v>58</v>
      </c>
      <c r="C88" s="47">
        <f t="shared" si="7"/>
        <v>41275</v>
      </c>
      <c r="D88" s="47">
        <f t="shared" si="15"/>
        <v>41334</v>
      </c>
      <c r="E88" s="61">
        <f>VLOOKUP(D88,'Kursy BM'!A:F,3,FALSE)</f>
        <v>3.5466000000000002</v>
      </c>
      <c r="F88" s="61">
        <f>IFERROR(IFERROR(IFERROR(VLOOKUP(D88,'Kursy średnie NBP'!A:G,4,FALSE),VLOOKUP(D88-1,'Kursy średnie NBP'!A:G,4,FALSE)),VLOOKUP(D88-2,'Kursy średnie NBP'!A:G,4,FALSE)),VLOOKUP(D88-3,'Kursy średnie NBP'!A:G,4,FALSE))</f>
        <v>3.3845999999999998</v>
      </c>
      <c r="G88" s="53">
        <f>IFERROR(VLOOKUP(C88,'LIBOR 3M CHF'!A:B,2,FALSE)+$D$1,'LIBOR 3M CHF'!$B$34+$D$1)</f>
        <v>1.2120000000000001E-2</v>
      </c>
      <c r="H88" s="60">
        <f t="shared" si="2"/>
        <v>102.85417509020077</v>
      </c>
      <c r="I88" s="60">
        <f t="shared" si="3"/>
        <v>294.1935348464134</v>
      </c>
      <c r="J88" s="60">
        <f t="shared" si="8"/>
        <v>397.04770993661418</v>
      </c>
      <c r="K88" s="60">
        <f t="shared" si="4"/>
        <v>101541.62338614443</v>
      </c>
      <c r="L88" s="60">
        <f t="shared" si="9"/>
        <v>1408.169408061196</v>
      </c>
      <c r="M88" s="60">
        <f t="shared" si="10"/>
        <v>1343.8476790514642</v>
      </c>
      <c r="N88" s="60">
        <f t="shared" si="11"/>
        <v>0</v>
      </c>
      <c r="O88" s="60">
        <f t="shared" si="5"/>
        <v>100.45680886495693</v>
      </c>
      <c r="P88" s="60">
        <f t="shared" si="6"/>
        <v>287.33635434297383</v>
      </c>
      <c r="Q88" s="60">
        <f t="shared" si="12"/>
        <v>387.79316320793077</v>
      </c>
      <c r="R88" s="60">
        <f t="shared" si="13"/>
        <v>99174.850640663877</v>
      </c>
      <c r="S88" s="60">
        <f t="shared" si="14"/>
        <v>2.397366225243843</v>
      </c>
    </row>
    <row r="89" spans="1:19" ht="15">
      <c r="A89" s="51">
        <v>5</v>
      </c>
      <c r="B89" s="52">
        <v>59</v>
      </c>
      <c r="C89" s="47">
        <f t="shared" si="7"/>
        <v>41275</v>
      </c>
      <c r="D89" s="47">
        <f t="shared" si="15"/>
        <v>41365</v>
      </c>
      <c r="E89" s="61">
        <f>VLOOKUP(D89,'Kursy BM'!A:F,3,FALSE)</f>
        <v>3.6095999999999999</v>
      </c>
      <c r="F89" s="61">
        <f>IFERROR(IFERROR(IFERROR(VLOOKUP(D89,'Kursy średnie NBP'!A:G,4,FALSE),VLOOKUP(D89-1,'Kursy średnie NBP'!A:G,4,FALSE)),VLOOKUP(D89-2,'Kursy średnie NBP'!A:G,4,FALSE)),VLOOKUP(D89-3,'Kursy średnie NBP'!A:G,4,FALSE))</f>
        <v>3.4323000000000001</v>
      </c>
      <c r="G89" s="53">
        <f>IFERROR(VLOOKUP(C89,'LIBOR 3M CHF'!A:B,2,FALSE)+$D$1,'LIBOR 3M CHF'!$B$34+$D$1)</f>
        <v>1.2120000000000001E-2</v>
      </c>
      <c r="H89" s="60">
        <f t="shared" si="2"/>
        <v>102.55703962000588</v>
      </c>
      <c r="I89" s="60">
        <f t="shared" si="3"/>
        <v>294.49067031660832</v>
      </c>
      <c r="J89" s="60">
        <f t="shared" si="8"/>
        <v>397.04770993661418</v>
      </c>
      <c r="K89" s="60">
        <f t="shared" si="4"/>
        <v>101247.13271582783</v>
      </c>
      <c r="L89" s="60">
        <f t="shared" si="9"/>
        <v>1433.1834137872024</v>
      </c>
      <c r="M89" s="60">
        <f t="shared" si="10"/>
        <v>1362.7868548154408</v>
      </c>
      <c r="N89" s="60">
        <f t="shared" si="11"/>
        <v>0</v>
      </c>
      <c r="O89" s="60">
        <f t="shared" si="5"/>
        <v>100.16659914707051</v>
      </c>
      <c r="P89" s="60">
        <f t="shared" si="6"/>
        <v>287.62656406086023</v>
      </c>
      <c r="Q89" s="60">
        <f t="shared" si="12"/>
        <v>387.79316320793077</v>
      </c>
      <c r="R89" s="60">
        <f t="shared" si="13"/>
        <v>98887.224076603015</v>
      </c>
      <c r="S89" s="60">
        <f t="shared" si="14"/>
        <v>2.3904404729353672</v>
      </c>
    </row>
    <row r="90" spans="1:19" ht="15">
      <c r="A90" s="51">
        <v>5</v>
      </c>
      <c r="B90" s="52">
        <v>60</v>
      </c>
      <c r="C90" s="47">
        <f t="shared" si="7"/>
        <v>41365</v>
      </c>
      <c r="D90" s="47">
        <f t="shared" si="15"/>
        <v>41395</v>
      </c>
      <c r="E90" s="61">
        <f>VLOOKUP(D90,'Kursy BM'!A:F,3,FALSE)</f>
        <v>3.5396000000000001</v>
      </c>
      <c r="F90" s="61">
        <f>IFERROR(IFERROR(IFERROR(VLOOKUP(D90,'Kursy średnie NBP'!A:G,4,FALSE),VLOOKUP(D90-1,'Kursy średnie NBP'!A:G,4,FALSE)),VLOOKUP(D90-2,'Kursy średnie NBP'!A:G,4,FALSE)),VLOOKUP(D90-3,'Kursy średnie NBP'!A:G,4,FALSE))</f>
        <v>3.3820999999999999</v>
      </c>
      <c r="G90" s="53">
        <f>IFERROR(VLOOKUP(C90,'LIBOR 3M CHF'!A:B,2,FALSE)+$D$1,'LIBOR 3M CHF'!$B$34+$D$1)</f>
        <v>1.222E-2</v>
      </c>
      <c r="H90" s="60">
        <f t="shared" si="2"/>
        <v>103.10333014895134</v>
      </c>
      <c r="I90" s="60">
        <f t="shared" si="3"/>
        <v>294.40958642139185</v>
      </c>
      <c r="J90" s="60">
        <f t="shared" si="8"/>
        <v>397.51291657034318</v>
      </c>
      <c r="K90" s="60">
        <f t="shared" si="4"/>
        <v>100952.72312940644</v>
      </c>
      <c r="L90" s="60">
        <f t="shared" si="9"/>
        <v>1407.0367194923867</v>
      </c>
      <c r="M90" s="60">
        <f t="shared" si="10"/>
        <v>1344.4284351325575</v>
      </c>
      <c r="N90" s="60">
        <f t="shared" si="11"/>
        <v>0</v>
      </c>
      <c r="O90" s="60">
        <f t="shared" si="5"/>
        <v>100.7001565180074</v>
      </c>
      <c r="P90" s="60">
        <f t="shared" si="6"/>
        <v>287.54737010148375</v>
      </c>
      <c r="Q90" s="60">
        <f t="shared" si="12"/>
        <v>388.24752661949117</v>
      </c>
      <c r="R90" s="60">
        <f t="shared" si="13"/>
        <v>98599.67670650153</v>
      </c>
      <c r="S90" s="60">
        <f t="shared" si="14"/>
        <v>2.4031736309439395</v>
      </c>
    </row>
    <row r="91" spans="1:19" ht="15">
      <c r="A91" s="49">
        <v>6</v>
      </c>
      <c r="B91" s="50">
        <v>61</v>
      </c>
      <c r="C91" s="47">
        <f t="shared" si="7"/>
        <v>41365</v>
      </c>
      <c r="D91" s="47">
        <f t="shared" si="15"/>
        <v>41426</v>
      </c>
      <c r="E91" s="61">
        <f>VLOOKUP(D91,'Kursy BM'!A:F,3,FALSE)</f>
        <v>3.5945</v>
      </c>
      <c r="F91" s="61">
        <f>IFERROR(IFERROR(IFERROR(VLOOKUP(D91,'Kursy średnie NBP'!A:G,4,FALSE),VLOOKUP(D91-1,'Kursy średnie NBP'!A:G,4,FALSE)),VLOOKUP(D91-2,'Kursy średnie NBP'!A:G,4,FALSE)),VLOOKUP(D91-3,'Kursy średnie NBP'!A:G,4,FALSE))</f>
        <v>3.4569000000000001</v>
      </c>
      <c r="G91" s="53">
        <f>IFERROR(VLOOKUP(C91,'LIBOR 3M CHF'!A:B,2,FALSE)+$D$1,'LIBOR 3M CHF'!$B$34+$D$1)</f>
        <v>1.222E-2</v>
      </c>
      <c r="H91" s="60">
        <f t="shared" si="2"/>
        <v>102.80352305344556</v>
      </c>
      <c r="I91" s="60">
        <f t="shared" si="3"/>
        <v>294.70939351689765</v>
      </c>
      <c r="J91" s="60">
        <f t="shared" si="8"/>
        <v>397.51291657034324</v>
      </c>
      <c r="K91" s="60">
        <f t="shared" si="4"/>
        <v>100658.01373588954</v>
      </c>
      <c r="L91" s="60">
        <f t="shared" si="9"/>
        <v>1428.8601786120987</v>
      </c>
      <c r="M91" s="60">
        <f t="shared" si="10"/>
        <v>1374.1624012920195</v>
      </c>
      <c r="N91" s="60">
        <f t="shared" si="11"/>
        <v>0</v>
      </c>
      <c r="O91" s="60">
        <f t="shared" si="5"/>
        <v>100.40733744612072</v>
      </c>
      <c r="P91" s="60">
        <f t="shared" si="6"/>
        <v>287.8401891733705</v>
      </c>
      <c r="Q91" s="60">
        <f t="shared" si="12"/>
        <v>388.24752661949123</v>
      </c>
      <c r="R91" s="60">
        <f t="shared" si="13"/>
        <v>98311.836517328164</v>
      </c>
      <c r="S91" s="60">
        <f t="shared" si="14"/>
        <v>2.3961856073248384</v>
      </c>
    </row>
    <row r="92" spans="1:19" ht="15">
      <c r="A92" s="49">
        <v>6</v>
      </c>
      <c r="B92" s="50">
        <v>62</v>
      </c>
      <c r="C92" s="47">
        <f t="shared" si="7"/>
        <v>41365</v>
      </c>
      <c r="D92" s="47">
        <f t="shared" si="15"/>
        <v>41456</v>
      </c>
      <c r="E92" s="61">
        <f>VLOOKUP(D92,'Kursy BM'!A:F,3,FALSE)</f>
        <v>3.6846000000000001</v>
      </c>
      <c r="F92" s="61">
        <f>IFERROR(IFERROR(IFERROR(VLOOKUP(D92,'Kursy średnie NBP'!A:G,4,FALSE),VLOOKUP(D92-1,'Kursy średnie NBP'!A:G,4,FALSE)),VLOOKUP(D92-2,'Kursy średnie NBP'!A:G,4,FALSE)),VLOOKUP(D92-3,'Kursy średnie NBP'!A:G,4,FALSE))</f>
        <v>3.5125000000000002</v>
      </c>
      <c r="G92" s="53">
        <f>IFERROR(VLOOKUP(C92,'LIBOR 3M CHF'!A:B,2,FALSE)+$D$1,'LIBOR 3M CHF'!$B$34+$D$1)</f>
        <v>1.222E-2</v>
      </c>
      <c r="H92" s="60">
        <f t="shared" si="2"/>
        <v>102.50341065438086</v>
      </c>
      <c r="I92" s="60">
        <f t="shared" si="3"/>
        <v>295.00950591596245</v>
      </c>
      <c r="J92" s="60">
        <f t="shared" si="8"/>
        <v>397.51291657034329</v>
      </c>
      <c r="K92" s="60">
        <f t="shared" si="4"/>
        <v>100363.00422997358</v>
      </c>
      <c r="L92" s="60">
        <f t="shared" si="9"/>
        <v>1464.6760923950869</v>
      </c>
      <c r="M92" s="60">
        <f t="shared" si="10"/>
        <v>1396.264119453331</v>
      </c>
      <c r="N92" s="60">
        <f t="shared" si="11"/>
        <v>0</v>
      </c>
      <c r="O92" s="60">
        <f t="shared" si="5"/>
        <v>100.11422018681252</v>
      </c>
      <c r="P92" s="60">
        <f t="shared" si="6"/>
        <v>288.13330643267881</v>
      </c>
      <c r="Q92" s="60">
        <f t="shared" si="12"/>
        <v>388.24752661949134</v>
      </c>
      <c r="R92" s="60">
        <f t="shared" si="13"/>
        <v>98023.703210895488</v>
      </c>
      <c r="S92" s="60">
        <f t="shared" si="14"/>
        <v>2.3891904675683406</v>
      </c>
    </row>
    <row r="93" spans="1:19" ht="15">
      <c r="A93" s="49">
        <v>6</v>
      </c>
      <c r="B93" s="50">
        <v>63</v>
      </c>
      <c r="C93" s="47">
        <f t="shared" si="7"/>
        <v>41456</v>
      </c>
      <c r="D93" s="47">
        <f t="shared" si="15"/>
        <v>41487</v>
      </c>
      <c r="E93" s="61">
        <f>VLOOKUP(D93,'Kursy BM'!A:F,3,FALSE)</f>
        <v>3.6072000000000002</v>
      </c>
      <c r="F93" s="61">
        <f>IFERROR(IFERROR(IFERROR(VLOOKUP(D93,'Kursy średnie NBP'!A:G,4,FALSE),VLOOKUP(D93-1,'Kursy średnie NBP'!A:G,4,FALSE)),VLOOKUP(D93-2,'Kursy średnie NBP'!A:G,4,FALSE)),VLOOKUP(D93-3,'Kursy średnie NBP'!A:G,4,FALSE))</f>
        <v>3.4371999999999998</v>
      </c>
      <c r="G93" s="53">
        <f>IFERROR(VLOOKUP(C93,'LIBOR 3M CHF'!A:B,2,FALSE)+$D$1,'LIBOR 3M CHF'!$B$34+$D$1)</f>
        <v>1.2189999999999999E-2</v>
      </c>
      <c r="H93" s="60">
        <f t="shared" si="2"/>
        <v>101.95208513028149</v>
      </c>
      <c r="I93" s="60">
        <f t="shared" si="3"/>
        <v>295.42257455555887</v>
      </c>
      <c r="J93" s="60">
        <f t="shared" si="8"/>
        <v>397.37465968584036</v>
      </c>
      <c r="K93" s="60">
        <f t="shared" si="4"/>
        <v>100067.58165541802</v>
      </c>
      <c r="L93" s="60">
        <f t="shared" si="9"/>
        <v>1433.4098724187634</v>
      </c>
      <c r="M93" s="60">
        <f t="shared" si="10"/>
        <v>1365.8561802721704</v>
      </c>
      <c r="N93" s="60">
        <f t="shared" si="11"/>
        <v>0</v>
      </c>
      <c r="O93" s="60">
        <f t="shared" si="5"/>
        <v>99.57574517840132</v>
      </c>
      <c r="P93" s="60">
        <f t="shared" si="6"/>
        <v>288.53674710331427</v>
      </c>
      <c r="Q93" s="60">
        <f t="shared" si="12"/>
        <v>388.11249228171562</v>
      </c>
      <c r="R93" s="60">
        <f t="shared" si="13"/>
        <v>97735.166463792179</v>
      </c>
      <c r="S93" s="60">
        <f t="shared" si="14"/>
        <v>2.3763399518801691</v>
      </c>
    </row>
    <row r="94" spans="1:19" ht="15">
      <c r="A94" s="49">
        <v>6</v>
      </c>
      <c r="B94" s="50">
        <v>64</v>
      </c>
      <c r="C94" s="47">
        <f t="shared" si="7"/>
        <v>41456</v>
      </c>
      <c r="D94" s="47">
        <f t="shared" si="15"/>
        <v>41518</v>
      </c>
      <c r="E94" s="61" t="e">
        <f>VLOOKUP(D94,'Kursy BM'!A:F,3,FALSE)</f>
        <v>#N/A</v>
      </c>
      <c r="F94" s="61">
        <f>IFERROR(IFERROR(IFERROR(VLOOKUP(D94,'Kursy średnie NBP'!A:G,4,FALSE),VLOOKUP(D94-1,'Kursy średnie NBP'!A:G,4,FALSE)),VLOOKUP(D94-2,'Kursy średnie NBP'!A:G,4,FALSE)),VLOOKUP(D94-3,'Kursy średnie NBP'!A:G,4,FALSE))</f>
        <v>3.4799000000000002</v>
      </c>
      <c r="G94" s="53">
        <f>IFERROR(VLOOKUP(C94,'LIBOR 3M CHF'!A:B,2,FALSE)+$D$1,'LIBOR 3M CHF'!$B$34+$D$1)</f>
        <v>1.2189999999999999E-2</v>
      </c>
      <c r="H94" s="60">
        <f t="shared" si="2"/>
        <v>101.6519850316288</v>
      </c>
      <c r="I94" s="60">
        <f t="shared" si="3"/>
        <v>295.72267465421152</v>
      </c>
      <c r="J94" s="60">
        <f t="shared" si="8"/>
        <v>397.3746596858403</v>
      </c>
      <c r="K94" s="60">
        <f t="shared" si="4"/>
        <v>99771.858980763805</v>
      </c>
      <c r="L94" s="60" t="e">
        <f t="shared" si="9"/>
        <v>#N/A</v>
      </c>
      <c r="M94" s="60">
        <f t="shared" si="10"/>
        <v>1382.8240782407559</v>
      </c>
      <c r="N94" s="60">
        <f t="shared" si="11"/>
        <v>0</v>
      </c>
      <c r="O94" s="60">
        <f t="shared" si="5"/>
        <v>99.282639932802212</v>
      </c>
      <c r="P94" s="60">
        <f t="shared" si="6"/>
        <v>288.82985234891333</v>
      </c>
      <c r="Q94" s="60">
        <f t="shared" si="12"/>
        <v>388.11249228171556</v>
      </c>
      <c r="R94" s="60">
        <f t="shared" si="13"/>
        <v>97446.336611443272</v>
      </c>
      <c r="S94" s="60">
        <f t="shared" si="14"/>
        <v>2.3693450988265852</v>
      </c>
    </row>
    <row r="95" spans="1:19" ht="15">
      <c r="A95" s="49">
        <v>6</v>
      </c>
      <c r="B95" s="50">
        <v>65</v>
      </c>
      <c r="C95" s="47">
        <f t="shared" si="7"/>
        <v>41456</v>
      </c>
      <c r="D95" s="47">
        <f t="shared" si="15"/>
        <v>41548</v>
      </c>
      <c r="E95" s="61" t="e">
        <f>VLOOKUP(D95,'Kursy BM'!A:F,3,FALSE)</f>
        <v>#N/A</v>
      </c>
      <c r="F95" s="61" t="e">
        <f>IFERROR(IFERROR(IFERROR(VLOOKUP(D95,'Kursy średnie NBP'!A:G,4,FALSE),VLOOKUP(D95-1,'Kursy średnie NBP'!A:G,4,FALSE)),VLOOKUP(D95-2,'Kursy średnie NBP'!A:G,4,FALSE)),VLOOKUP(D95-3,'Kursy średnie NBP'!A:G,4,FALSE))</f>
        <v>#N/A</v>
      </c>
      <c r="G95" s="53">
        <f>IFERROR(VLOOKUP(C95,'LIBOR 3M CHF'!A:B,2,FALSE)+$D$1,'LIBOR 3M CHF'!$B$34+$D$1)</f>
        <v>1.2189999999999999E-2</v>
      </c>
      <c r="H95" s="60">
        <f t="shared" ref="H95:H158" si="16">IF(K94&gt;0.001,IPMT(G95/12,1,$D$6-B95+1,-K94),0)</f>
        <v>101.35158008129255</v>
      </c>
      <c r="I95" s="60">
        <f t="shared" ref="I95:I158" si="17">IF(K94 &gt; 0.001,PPMT(G95/12,1,$D$6-B95+1,-K94),0)</f>
        <v>296.02307960454823</v>
      </c>
      <c r="J95" s="60">
        <f t="shared" si="8"/>
        <v>397.37465968584081</v>
      </c>
      <c r="K95" s="60">
        <f t="shared" ref="K95:K158" si="18">K94-I95</f>
        <v>99475.835901159255</v>
      </c>
      <c r="L95" s="60" t="e">
        <f t="shared" si="9"/>
        <v>#N/A</v>
      </c>
      <c r="M95" s="60" t="e">
        <f t="shared" si="10"/>
        <v>#N/A</v>
      </c>
      <c r="N95" s="60">
        <f t="shared" si="11"/>
        <v>0</v>
      </c>
      <c r="O95" s="60">
        <f t="shared" ref="O95:O158" si="19">IF(R94&gt;0.001,IPMT(G95/12,1,$D$6-B95+1,-R94),0)</f>
        <v>98.989236941124446</v>
      </c>
      <c r="P95" s="60">
        <f t="shared" ref="P95:P158" si="20">IF(R94&gt;0.001,PPMT(G95/12,1,$D$6-B95+1,-R94),0)</f>
        <v>289.12325534059158</v>
      </c>
      <c r="Q95" s="60">
        <f t="shared" si="12"/>
        <v>388.11249228171602</v>
      </c>
      <c r="R95" s="60">
        <f t="shared" si="13"/>
        <v>97157.213356102686</v>
      </c>
      <c r="S95" s="60">
        <f t="shared" si="14"/>
        <v>2.3623431401681074</v>
      </c>
    </row>
    <row r="96" spans="1:19" ht="15">
      <c r="A96" s="49">
        <v>6</v>
      </c>
      <c r="B96" s="50">
        <v>66</v>
      </c>
      <c r="C96" s="47">
        <f t="shared" ref="C96:C159" si="21">DATE(YEAR(D96),(ROUNDUP((MONTH(D96)-1)/3,0)*3)-2,DAY(D96))</f>
        <v>41548</v>
      </c>
      <c r="D96" s="47">
        <f t="shared" si="15"/>
        <v>41579</v>
      </c>
      <c r="E96" s="61" t="e">
        <f>VLOOKUP(D96,'Kursy BM'!A:F,3,FALSE)</f>
        <v>#N/A</v>
      </c>
      <c r="F96" s="61" t="e">
        <f>IFERROR(IFERROR(IFERROR(VLOOKUP(D96,'Kursy średnie NBP'!A:G,4,FALSE),VLOOKUP(D96-1,'Kursy średnie NBP'!A:G,4,FALSE)),VLOOKUP(D96-2,'Kursy średnie NBP'!A:G,4,FALSE)),VLOOKUP(D96-3,'Kursy średnie NBP'!A:G,4,FALSE))</f>
        <v>#N/A</v>
      </c>
      <c r="G96" s="53">
        <f>IFERROR(VLOOKUP(C96,'LIBOR 3M CHF'!A:B,2,FALSE)+$D$1,'LIBOR 3M CHF'!$B$34+$D$1)</f>
        <v>1.2189999999999999E-2</v>
      </c>
      <c r="H96" s="60">
        <f t="shared" si="16"/>
        <v>101.05086996959426</v>
      </c>
      <c r="I96" s="60">
        <f t="shared" si="17"/>
        <v>296.32378971624644</v>
      </c>
      <c r="J96" s="60">
        <f t="shared" ref="J96:J159" si="22">H96+I96</f>
        <v>397.3746596858407</v>
      </c>
      <c r="K96" s="60">
        <f t="shared" si="18"/>
        <v>99179.512111443008</v>
      </c>
      <c r="L96" s="60" t="e">
        <f t="shared" ref="L96:L159" si="23">J96*E96</f>
        <v>#N/A</v>
      </c>
      <c r="M96" s="60" t="e">
        <f t="shared" ref="M96:M159" si="24">J96*F96</f>
        <v>#N/A</v>
      </c>
      <c r="N96" s="60">
        <f t="shared" ref="N96:N159" si="25">IFERROR(IF(D96&lt;$D$7,L96-M96,0),0)</f>
        <v>0</v>
      </c>
      <c r="O96" s="60">
        <f t="shared" si="19"/>
        <v>98.695535900907629</v>
      </c>
      <c r="P96" s="60">
        <f t="shared" si="20"/>
        <v>289.41695638080841</v>
      </c>
      <c r="Q96" s="60">
        <f t="shared" ref="Q96:Q159" si="26">O96+P96</f>
        <v>388.11249228171607</v>
      </c>
      <c r="R96" s="60">
        <f t="shared" ref="R96:R159" si="27">R95-P96</f>
        <v>96867.796399721876</v>
      </c>
      <c r="S96" s="60">
        <f t="shared" ref="S96:S159" si="28">H96-O96</f>
        <v>2.3553340686866306</v>
      </c>
    </row>
    <row r="97" spans="1:19" ht="15">
      <c r="A97" s="49">
        <v>6</v>
      </c>
      <c r="B97" s="50">
        <v>67</v>
      </c>
      <c r="C97" s="47">
        <f t="shared" si="21"/>
        <v>41548</v>
      </c>
      <c r="D97" s="47">
        <f t="shared" ref="D97:D160" si="29">DATE(YEAR(D96),MONTH(D96)+1,DAY(D96))</f>
        <v>41609</v>
      </c>
      <c r="E97" s="61" t="e">
        <f>VLOOKUP(D97,'Kursy BM'!A:F,3,FALSE)</f>
        <v>#N/A</v>
      </c>
      <c r="F97" s="61" t="e">
        <f>IFERROR(IFERROR(IFERROR(VLOOKUP(D97,'Kursy średnie NBP'!A:G,4,FALSE),VLOOKUP(D97-1,'Kursy średnie NBP'!A:G,4,FALSE)),VLOOKUP(D97-2,'Kursy średnie NBP'!A:G,4,FALSE)),VLOOKUP(D97-3,'Kursy średnie NBP'!A:G,4,FALSE))</f>
        <v>#N/A</v>
      </c>
      <c r="G97" s="53">
        <f>IFERROR(VLOOKUP(C97,'LIBOR 3M CHF'!A:B,2,FALSE)+$D$1,'LIBOR 3M CHF'!$B$34+$D$1)</f>
        <v>1.2189999999999999E-2</v>
      </c>
      <c r="H97" s="60">
        <f t="shared" si="16"/>
        <v>100.74985438654085</v>
      </c>
      <c r="I97" s="60">
        <f t="shared" si="17"/>
        <v>296.62480529929996</v>
      </c>
      <c r="J97" s="60">
        <f t="shared" si="22"/>
        <v>397.37465968584081</v>
      </c>
      <c r="K97" s="60">
        <f t="shared" si="18"/>
        <v>98882.887306143704</v>
      </c>
      <c r="L97" s="60" t="e">
        <f t="shared" si="23"/>
        <v>#N/A</v>
      </c>
      <c r="M97" s="60" t="e">
        <f t="shared" si="24"/>
        <v>#N/A</v>
      </c>
      <c r="N97" s="60">
        <f t="shared" si="25"/>
        <v>0</v>
      </c>
      <c r="O97" s="60">
        <f t="shared" si="19"/>
        <v>98.40153650938413</v>
      </c>
      <c r="P97" s="60">
        <f t="shared" si="20"/>
        <v>289.710955772332</v>
      </c>
      <c r="Q97" s="60">
        <f t="shared" si="26"/>
        <v>388.11249228171613</v>
      </c>
      <c r="R97" s="60">
        <f t="shared" si="27"/>
        <v>96578.085443949545</v>
      </c>
      <c r="S97" s="60">
        <f t="shared" si="28"/>
        <v>2.3483178771567168</v>
      </c>
    </row>
    <row r="98" spans="1:19" ht="15">
      <c r="A98" s="49">
        <v>6</v>
      </c>
      <c r="B98" s="50">
        <v>68</v>
      </c>
      <c r="C98" s="47">
        <f t="shared" si="21"/>
        <v>41548</v>
      </c>
      <c r="D98" s="47">
        <f t="shared" si="29"/>
        <v>41640</v>
      </c>
      <c r="E98" s="61" t="e">
        <f>VLOOKUP(D98,'Kursy BM'!A:F,3,FALSE)</f>
        <v>#N/A</v>
      </c>
      <c r="F98" s="61" t="e">
        <f>IFERROR(IFERROR(IFERROR(VLOOKUP(D98,'Kursy średnie NBP'!A:G,4,FALSE),VLOOKUP(D98-1,'Kursy średnie NBP'!A:G,4,FALSE)),VLOOKUP(D98-2,'Kursy średnie NBP'!A:G,4,FALSE)),VLOOKUP(D98-3,'Kursy średnie NBP'!A:G,4,FALSE))</f>
        <v>#N/A</v>
      </c>
      <c r="G98" s="53">
        <f>IFERROR(VLOOKUP(C98,'LIBOR 3M CHF'!A:B,2,FALSE)+$D$1,'LIBOR 3M CHF'!$B$34+$D$1)</f>
        <v>1.2189999999999999E-2</v>
      </c>
      <c r="H98" s="60">
        <f t="shared" si="16"/>
        <v>100.4485330218243</v>
      </c>
      <c r="I98" s="60">
        <f t="shared" si="17"/>
        <v>296.92612666401709</v>
      </c>
      <c r="J98" s="60">
        <f t="shared" si="22"/>
        <v>397.37465968584138</v>
      </c>
      <c r="K98" s="60">
        <f t="shared" si="18"/>
        <v>98585.96117947968</v>
      </c>
      <c r="L98" s="60" t="e">
        <f t="shared" si="23"/>
        <v>#N/A</v>
      </c>
      <c r="M98" s="60" t="e">
        <f t="shared" si="24"/>
        <v>#N/A</v>
      </c>
      <c r="N98" s="60">
        <f t="shared" si="25"/>
        <v>0</v>
      </c>
      <c r="O98" s="60">
        <f t="shared" si="19"/>
        <v>98.107238463478737</v>
      </c>
      <c r="P98" s="60">
        <f t="shared" si="20"/>
        <v>290.00525381823792</v>
      </c>
      <c r="Q98" s="60">
        <f t="shared" si="26"/>
        <v>388.11249228171664</v>
      </c>
      <c r="R98" s="60">
        <f t="shared" si="27"/>
        <v>96288.08019013131</v>
      </c>
      <c r="S98" s="60">
        <f t="shared" si="28"/>
        <v>2.3412945583455667</v>
      </c>
    </row>
    <row r="99" spans="1:19" ht="15">
      <c r="A99" s="49">
        <v>6</v>
      </c>
      <c r="B99" s="50">
        <v>69</v>
      </c>
      <c r="C99" s="47">
        <f t="shared" si="21"/>
        <v>41640</v>
      </c>
      <c r="D99" s="47">
        <f t="shared" si="29"/>
        <v>41671</v>
      </c>
      <c r="E99" s="61" t="e">
        <f>VLOOKUP(D99,'Kursy BM'!A:F,3,FALSE)</f>
        <v>#N/A</v>
      </c>
      <c r="F99" s="61" t="e">
        <f>IFERROR(IFERROR(IFERROR(VLOOKUP(D99,'Kursy średnie NBP'!A:G,4,FALSE),VLOOKUP(D99-1,'Kursy średnie NBP'!A:G,4,FALSE)),VLOOKUP(D99-2,'Kursy średnie NBP'!A:G,4,FALSE)),VLOOKUP(D99-3,'Kursy średnie NBP'!A:G,4,FALSE))</f>
        <v>#N/A</v>
      </c>
      <c r="G99" s="53">
        <f>IFERROR(VLOOKUP(C99,'LIBOR 3M CHF'!A:B,2,FALSE)+$D$1,'LIBOR 3M CHF'!$B$34+$D$1)</f>
        <v>1.2189999999999999E-2</v>
      </c>
      <c r="H99" s="60">
        <f t="shared" si="16"/>
        <v>100.14690556482142</v>
      </c>
      <c r="I99" s="60">
        <f t="shared" si="17"/>
        <v>297.22775412101976</v>
      </c>
      <c r="J99" s="60">
        <f t="shared" si="22"/>
        <v>397.37465968584115</v>
      </c>
      <c r="K99" s="60">
        <f t="shared" si="18"/>
        <v>98288.73342535866</v>
      </c>
      <c r="L99" s="60" t="e">
        <f t="shared" si="23"/>
        <v>#N/A</v>
      </c>
      <c r="M99" s="60" t="e">
        <f t="shared" si="24"/>
        <v>#N/A</v>
      </c>
      <c r="N99" s="60">
        <f t="shared" si="25"/>
        <v>0</v>
      </c>
      <c r="O99" s="60">
        <f t="shared" si="19"/>
        <v>97.812641459808376</v>
      </c>
      <c r="P99" s="60">
        <f t="shared" si="20"/>
        <v>290.29985082190825</v>
      </c>
      <c r="Q99" s="60">
        <f t="shared" si="26"/>
        <v>388.11249228171664</v>
      </c>
      <c r="R99" s="60">
        <f t="shared" si="27"/>
        <v>95997.780339309407</v>
      </c>
      <c r="S99" s="60">
        <f t="shared" si="28"/>
        <v>2.3342641050130482</v>
      </c>
    </row>
    <row r="100" spans="1:19" ht="15">
      <c r="A100" s="49">
        <v>6</v>
      </c>
      <c r="B100" s="50">
        <v>70</v>
      </c>
      <c r="C100" s="47">
        <f t="shared" si="21"/>
        <v>41640</v>
      </c>
      <c r="D100" s="47">
        <f t="shared" si="29"/>
        <v>41699</v>
      </c>
      <c r="E100" s="61" t="e">
        <f>VLOOKUP(D100,'Kursy BM'!A:F,3,FALSE)</f>
        <v>#N/A</v>
      </c>
      <c r="F100" s="61" t="e">
        <f>IFERROR(IFERROR(IFERROR(VLOOKUP(D100,'Kursy średnie NBP'!A:G,4,FALSE),VLOOKUP(D100-1,'Kursy średnie NBP'!A:G,4,FALSE)),VLOOKUP(D100-2,'Kursy średnie NBP'!A:G,4,FALSE)),VLOOKUP(D100-3,'Kursy średnie NBP'!A:G,4,FALSE))</f>
        <v>#N/A</v>
      </c>
      <c r="G100" s="53">
        <f>IFERROR(VLOOKUP(C100,'LIBOR 3M CHF'!A:B,2,FALSE)+$D$1,'LIBOR 3M CHF'!$B$34+$D$1)</f>
        <v>1.2189999999999999E-2</v>
      </c>
      <c r="H100" s="60">
        <f t="shared" si="16"/>
        <v>99.84497170459349</v>
      </c>
      <c r="I100" s="60">
        <f t="shared" si="17"/>
        <v>297.52968798124795</v>
      </c>
      <c r="J100" s="60">
        <f t="shared" si="22"/>
        <v>397.37465968584144</v>
      </c>
      <c r="K100" s="60">
        <f t="shared" si="18"/>
        <v>97991.203737377407</v>
      </c>
      <c r="L100" s="60" t="e">
        <f t="shared" si="23"/>
        <v>#N/A</v>
      </c>
      <c r="M100" s="60" t="e">
        <f t="shared" si="24"/>
        <v>#N/A</v>
      </c>
      <c r="N100" s="60">
        <f t="shared" si="25"/>
        <v>0</v>
      </c>
      <c r="O100" s="60">
        <f t="shared" si="19"/>
        <v>97.517745194681794</v>
      </c>
      <c r="P100" s="60">
        <f t="shared" si="20"/>
        <v>290.59474708703499</v>
      </c>
      <c r="Q100" s="60">
        <f t="shared" si="26"/>
        <v>388.11249228171675</v>
      </c>
      <c r="R100" s="60">
        <f t="shared" si="27"/>
        <v>95707.185592222377</v>
      </c>
      <c r="S100" s="60">
        <f t="shared" si="28"/>
        <v>2.3272265099116964</v>
      </c>
    </row>
    <row r="101" spans="1:19" ht="15">
      <c r="A101" s="49">
        <v>6</v>
      </c>
      <c r="B101" s="50">
        <v>71</v>
      </c>
      <c r="C101" s="47">
        <f t="shared" si="21"/>
        <v>41640</v>
      </c>
      <c r="D101" s="47">
        <f t="shared" si="29"/>
        <v>41730</v>
      </c>
      <c r="E101" s="61" t="e">
        <f>VLOOKUP(D101,'Kursy BM'!A:F,3,FALSE)</f>
        <v>#N/A</v>
      </c>
      <c r="F101" s="61" t="e">
        <f>IFERROR(IFERROR(IFERROR(VLOOKUP(D101,'Kursy średnie NBP'!A:G,4,FALSE),VLOOKUP(D101-1,'Kursy średnie NBP'!A:G,4,FALSE)),VLOOKUP(D101-2,'Kursy średnie NBP'!A:G,4,FALSE)),VLOOKUP(D101-3,'Kursy średnie NBP'!A:G,4,FALSE))</f>
        <v>#N/A</v>
      </c>
      <c r="G101" s="53">
        <f>IFERROR(VLOOKUP(C101,'LIBOR 3M CHF'!A:B,2,FALSE)+$D$1,'LIBOR 3M CHF'!$B$34+$D$1)</f>
        <v>1.2189999999999999E-2</v>
      </c>
      <c r="H101" s="60">
        <f t="shared" si="16"/>
        <v>99.542731129885865</v>
      </c>
      <c r="I101" s="60">
        <f t="shared" si="17"/>
        <v>297.83192855595553</v>
      </c>
      <c r="J101" s="60">
        <f t="shared" si="22"/>
        <v>397.37465968584138</v>
      </c>
      <c r="K101" s="60">
        <f t="shared" si="18"/>
        <v>97693.371808821452</v>
      </c>
      <c r="L101" s="60" t="e">
        <f t="shared" si="23"/>
        <v>#N/A</v>
      </c>
      <c r="M101" s="60" t="e">
        <f t="shared" si="24"/>
        <v>#N/A</v>
      </c>
      <c r="N101" s="60">
        <f t="shared" si="25"/>
        <v>0</v>
      </c>
      <c r="O101" s="60">
        <f t="shared" si="19"/>
        <v>97.222549364099223</v>
      </c>
      <c r="P101" s="60">
        <f t="shared" si="20"/>
        <v>290.88994291761759</v>
      </c>
      <c r="Q101" s="60">
        <f t="shared" si="26"/>
        <v>388.11249228171681</v>
      </c>
      <c r="R101" s="60">
        <f t="shared" si="27"/>
        <v>95416.295649304753</v>
      </c>
      <c r="S101" s="60">
        <f t="shared" si="28"/>
        <v>2.3201817657866428</v>
      </c>
    </row>
    <row r="102" spans="1:19" ht="15">
      <c r="A102" s="49">
        <v>6</v>
      </c>
      <c r="B102" s="50">
        <v>72</v>
      </c>
      <c r="C102" s="47">
        <f t="shared" si="21"/>
        <v>41730</v>
      </c>
      <c r="D102" s="47">
        <f t="shared" si="29"/>
        <v>41760</v>
      </c>
      <c r="E102" s="61" t="e">
        <f>VLOOKUP(D102,'Kursy BM'!A:F,3,FALSE)</f>
        <v>#N/A</v>
      </c>
      <c r="F102" s="61" t="e">
        <f>IFERROR(IFERROR(IFERROR(VLOOKUP(D102,'Kursy średnie NBP'!A:G,4,FALSE),VLOOKUP(D102-1,'Kursy średnie NBP'!A:G,4,FALSE)),VLOOKUP(D102-2,'Kursy średnie NBP'!A:G,4,FALSE)),VLOOKUP(D102-3,'Kursy średnie NBP'!A:G,4,FALSE))</f>
        <v>#N/A</v>
      </c>
      <c r="G102" s="53">
        <f>IFERROR(VLOOKUP(C102,'LIBOR 3M CHF'!A:B,2,FALSE)+$D$1,'LIBOR 3M CHF'!$B$34+$D$1)</f>
        <v>1.2189999999999999E-2</v>
      </c>
      <c r="H102" s="60">
        <f t="shared" si="16"/>
        <v>99.240183529127776</v>
      </c>
      <c r="I102" s="60">
        <f t="shared" si="17"/>
        <v>298.13447615671396</v>
      </c>
      <c r="J102" s="60">
        <f t="shared" si="22"/>
        <v>397.37465968584172</v>
      </c>
      <c r="K102" s="60">
        <f t="shared" si="18"/>
        <v>97395.237332664736</v>
      </c>
      <c r="L102" s="60" t="e">
        <f t="shared" si="23"/>
        <v>#N/A</v>
      </c>
      <c r="M102" s="60" t="e">
        <f t="shared" si="24"/>
        <v>#N/A</v>
      </c>
      <c r="N102" s="60">
        <f t="shared" si="25"/>
        <v>0</v>
      </c>
      <c r="O102" s="60">
        <f t="shared" si="19"/>
        <v>96.927053663752062</v>
      </c>
      <c r="P102" s="60">
        <f t="shared" si="20"/>
        <v>291.18543861796508</v>
      </c>
      <c r="Q102" s="60">
        <f t="shared" si="26"/>
        <v>388.11249228171715</v>
      </c>
      <c r="R102" s="60">
        <f t="shared" si="27"/>
        <v>95125.110210686791</v>
      </c>
      <c r="S102" s="60">
        <f t="shared" si="28"/>
        <v>2.3131298653757142</v>
      </c>
    </row>
    <row r="103" spans="1:19" ht="15">
      <c r="A103" s="51">
        <v>7</v>
      </c>
      <c r="B103" s="52">
        <v>73</v>
      </c>
      <c r="C103" s="47">
        <f t="shared" si="21"/>
        <v>41730</v>
      </c>
      <c r="D103" s="47">
        <f t="shared" si="29"/>
        <v>41791</v>
      </c>
      <c r="E103" s="61" t="e">
        <f>VLOOKUP(D103,'Kursy BM'!A:F,3,FALSE)</f>
        <v>#N/A</v>
      </c>
      <c r="F103" s="61" t="e">
        <f>IFERROR(IFERROR(IFERROR(VLOOKUP(D103,'Kursy średnie NBP'!A:G,4,FALSE),VLOOKUP(D103-1,'Kursy średnie NBP'!A:G,4,FALSE)),VLOOKUP(D103-2,'Kursy średnie NBP'!A:G,4,FALSE)),VLOOKUP(D103-3,'Kursy średnie NBP'!A:G,4,FALSE))</f>
        <v>#N/A</v>
      </c>
      <c r="G103" s="53">
        <f>IFERROR(VLOOKUP(C103,'LIBOR 3M CHF'!A:B,2,FALSE)+$D$1,'LIBOR 3M CHF'!$B$34+$D$1)</f>
        <v>1.2189999999999999E-2</v>
      </c>
      <c r="H103" s="60">
        <f t="shared" si="16"/>
        <v>98.937328590431918</v>
      </c>
      <c r="I103" s="60">
        <f t="shared" si="17"/>
        <v>298.43733109540995</v>
      </c>
      <c r="J103" s="60">
        <f t="shared" si="22"/>
        <v>397.37465968584183</v>
      </c>
      <c r="K103" s="60">
        <f t="shared" si="18"/>
        <v>97096.800001569325</v>
      </c>
      <c r="L103" s="60" t="e">
        <f t="shared" si="23"/>
        <v>#N/A</v>
      </c>
      <c r="M103" s="60" t="e">
        <f t="shared" si="24"/>
        <v>#N/A</v>
      </c>
      <c r="N103" s="60">
        <f t="shared" si="25"/>
        <v>0</v>
      </c>
      <c r="O103" s="60">
        <f t="shared" si="19"/>
        <v>96.631257789022655</v>
      </c>
      <c r="P103" s="60">
        <f t="shared" si="20"/>
        <v>291.48123449269468</v>
      </c>
      <c r="Q103" s="60">
        <f t="shared" si="26"/>
        <v>388.11249228171732</v>
      </c>
      <c r="R103" s="60">
        <f t="shared" si="27"/>
        <v>94833.628976194101</v>
      </c>
      <c r="S103" s="60">
        <f t="shared" si="28"/>
        <v>2.3060708014092626</v>
      </c>
    </row>
    <row r="104" spans="1:19" ht="15">
      <c r="A104" s="51">
        <v>7</v>
      </c>
      <c r="B104" s="52">
        <v>74</v>
      </c>
      <c r="C104" s="47">
        <f t="shared" si="21"/>
        <v>41730</v>
      </c>
      <c r="D104" s="47">
        <f t="shared" si="29"/>
        <v>41821</v>
      </c>
      <c r="E104" s="61" t="e">
        <f>VLOOKUP(D104,'Kursy BM'!A:F,3,FALSE)</f>
        <v>#N/A</v>
      </c>
      <c r="F104" s="61" t="e">
        <f>IFERROR(IFERROR(IFERROR(VLOOKUP(D104,'Kursy średnie NBP'!A:G,4,FALSE),VLOOKUP(D104-1,'Kursy średnie NBP'!A:G,4,FALSE)),VLOOKUP(D104-2,'Kursy średnie NBP'!A:G,4,FALSE)),VLOOKUP(D104-3,'Kursy średnie NBP'!A:G,4,FALSE))</f>
        <v>#N/A</v>
      </c>
      <c r="G104" s="53">
        <f>IFERROR(VLOOKUP(C104,'LIBOR 3M CHF'!A:B,2,FALSE)+$D$1,'LIBOR 3M CHF'!$B$34+$D$1)</f>
        <v>1.2189999999999999E-2</v>
      </c>
      <c r="H104" s="60">
        <f t="shared" si="16"/>
        <v>98.634166001594167</v>
      </c>
      <c r="I104" s="60">
        <f t="shared" si="17"/>
        <v>298.74049368424772</v>
      </c>
      <c r="J104" s="60">
        <f t="shared" si="22"/>
        <v>397.37465968584189</v>
      </c>
      <c r="K104" s="60">
        <f t="shared" si="18"/>
        <v>96798.059507885075</v>
      </c>
      <c r="L104" s="60" t="e">
        <f t="shared" si="23"/>
        <v>#N/A</v>
      </c>
      <c r="M104" s="60" t="e">
        <f t="shared" si="24"/>
        <v>#N/A</v>
      </c>
      <c r="N104" s="60">
        <f t="shared" si="25"/>
        <v>0</v>
      </c>
      <c r="O104" s="60">
        <f t="shared" si="19"/>
        <v>96.335161434983831</v>
      </c>
      <c r="P104" s="60">
        <f t="shared" si="20"/>
        <v>291.77733084673349</v>
      </c>
      <c r="Q104" s="60">
        <f t="shared" si="26"/>
        <v>388.11249228171732</v>
      </c>
      <c r="R104" s="60">
        <f t="shared" si="27"/>
        <v>94541.851645347371</v>
      </c>
      <c r="S104" s="60">
        <f t="shared" si="28"/>
        <v>2.2990045666103356</v>
      </c>
    </row>
    <row r="105" spans="1:19" ht="15">
      <c r="A105" s="51">
        <v>7</v>
      </c>
      <c r="B105" s="52">
        <v>75</v>
      </c>
      <c r="C105" s="47">
        <f t="shared" si="21"/>
        <v>41821</v>
      </c>
      <c r="D105" s="47">
        <f t="shared" si="29"/>
        <v>41852</v>
      </c>
      <c r="E105" s="61" t="e">
        <f>VLOOKUP(D105,'Kursy BM'!A:F,3,FALSE)</f>
        <v>#N/A</v>
      </c>
      <c r="F105" s="61" t="e">
        <f>IFERROR(IFERROR(IFERROR(VLOOKUP(D105,'Kursy średnie NBP'!A:G,4,FALSE),VLOOKUP(D105-1,'Kursy średnie NBP'!A:G,4,FALSE)),VLOOKUP(D105-2,'Kursy średnie NBP'!A:G,4,FALSE)),VLOOKUP(D105-3,'Kursy średnie NBP'!A:G,4,FALSE))</f>
        <v>#N/A</v>
      </c>
      <c r="G105" s="53">
        <f>IFERROR(VLOOKUP(C105,'LIBOR 3M CHF'!A:B,2,FALSE)+$D$1,'LIBOR 3M CHF'!$B$34+$D$1)</f>
        <v>1.2189999999999999E-2</v>
      </c>
      <c r="H105" s="60">
        <f t="shared" si="16"/>
        <v>98.330695450093245</v>
      </c>
      <c r="I105" s="60">
        <f t="shared" si="17"/>
        <v>299.04396423574906</v>
      </c>
      <c r="J105" s="60">
        <f t="shared" si="22"/>
        <v>397.37465968584229</v>
      </c>
      <c r="K105" s="60">
        <f t="shared" si="18"/>
        <v>96499.015543649322</v>
      </c>
      <c r="L105" s="60" t="e">
        <f t="shared" si="23"/>
        <v>#N/A</v>
      </c>
      <c r="M105" s="60" t="e">
        <f t="shared" si="24"/>
        <v>#N/A</v>
      </c>
      <c r="N105" s="60">
        <f t="shared" si="25"/>
        <v>0</v>
      </c>
      <c r="O105" s="60">
        <f t="shared" si="19"/>
        <v>96.038764296398696</v>
      </c>
      <c r="P105" s="60">
        <f t="shared" si="20"/>
        <v>292.07372798531901</v>
      </c>
      <c r="Q105" s="60">
        <f t="shared" si="26"/>
        <v>388.11249228171772</v>
      </c>
      <c r="R105" s="60">
        <f t="shared" si="27"/>
        <v>94249.777917362051</v>
      </c>
      <c r="S105" s="60">
        <f t="shared" si="28"/>
        <v>2.2919311536945486</v>
      </c>
    </row>
    <row r="106" spans="1:19" ht="15">
      <c r="A106" s="51">
        <v>7</v>
      </c>
      <c r="B106" s="52">
        <v>76</v>
      </c>
      <c r="C106" s="47">
        <f t="shared" si="21"/>
        <v>41821</v>
      </c>
      <c r="D106" s="47">
        <f t="shared" si="29"/>
        <v>41883</v>
      </c>
      <c r="E106" s="61" t="e">
        <f>VLOOKUP(D106,'Kursy BM'!A:F,3,FALSE)</f>
        <v>#N/A</v>
      </c>
      <c r="F106" s="61" t="e">
        <f>IFERROR(IFERROR(IFERROR(VLOOKUP(D106,'Kursy średnie NBP'!A:G,4,FALSE),VLOOKUP(D106-1,'Kursy średnie NBP'!A:G,4,FALSE)),VLOOKUP(D106-2,'Kursy średnie NBP'!A:G,4,FALSE)),VLOOKUP(D106-3,'Kursy średnie NBP'!A:G,4,FALSE))</f>
        <v>#N/A</v>
      </c>
      <c r="G106" s="53">
        <f>IFERROR(VLOOKUP(C106,'LIBOR 3M CHF'!A:B,2,FALSE)+$D$1,'LIBOR 3M CHF'!$B$34+$D$1)</f>
        <v>1.2189999999999999E-2</v>
      </c>
      <c r="H106" s="60">
        <f t="shared" si="16"/>
        <v>98.026916623090429</v>
      </c>
      <c r="I106" s="60">
        <f t="shared" si="17"/>
        <v>299.3477430627517</v>
      </c>
      <c r="J106" s="60">
        <f t="shared" si="22"/>
        <v>397.37465968584212</v>
      </c>
      <c r="K106" s="60">
        <f t="shared" si="18"/>
        <v>96199.667800586569</v>
      </c>
      <c r="L106" s="60" t="e">
        <f t="shared" si="23"/>
        <v>#N/A</v>
      </c>
      <c r="M106" s="60" t="e">
        <f t="shared" si="24"/>
        <v>#N/A</v>
      </c>
      <c r="N106" s="60">
        <f t="shared" si="25"/>
        <v>0</v>
      </c>
      <c r="O106" s="60">
        <f t="shared" si="19"/>
        <v>95.742066067720273</v>
      </c>
      <c r="P106" s="60">
        <f t="shared" si="20"/>
        <v>292.37042621399735</v>
      </c>
      <c r="Q106" s="60">
        <f t="shared" si="26"/>
        <v>388.11249228171761</v>
      </c>
      <c r="R106" s="60">
        <f t="shared" si="27"/>
        <v>93957.407491148057</v>
      </c>
      <c r="S106" s="60">
        <f t="shared" si="28"/>
        <v>2.2848505553701557</v>
      </c>
    </row>
    <row r="107" spans="1:19" ht="15">
      <c r="A107" s="51">
        <v>7</v>
      </c>
      <c r="B107" s="52">
        <v>77</v>
      </c>
      <c r="C107" s="47">
        <f t="shared" si="21"/>
        <v>41821</v>
      </c>
      <c r="D107" s="47">
        <f t="shared" si="29"/>
        <v>41913</v>
      </c>
      <c r="E107" s="61" t="e">
        <f>VLOOKUP(D107,'Kursy BM'!A:F,3,FALSE)</f>
        <v>#N/A</v>
      </c>
      <c r="F107" s="61" t="e">
        <f>IFERROR(IFERROR(IFERROR(VLOOKUP(D107,'Kursy średnie NBP'!A:G,4,FALSE),VLOOKUP(D107-1,'Kursy średnie NBP'!A:G,4,FALSE)),VLOOKUP(D107-2,'Kursy średnie NBP'!A:G,4,FALSE)),VLOOKUP(D107-3,'Kursy średnie NBP'!A:G,4,FALSE))</f>
        <v>#N/A</v>
      </c>
      <c r="G107" s="53">
        <f>IFERROR(VLOOKUP(C107,'LIBOR 3M CHF'!A:B,2,FALSE)+$D$1,'LIBOR 3M CHF'!$B$34+$D$1)</f>
        <v>1.2189999999999999E-2</v>
      </c>
      <c r="H107" s="60">
        <f t="shared" si="16"/>
        <v>97.722829207429172</v>
      </c>
      <c r="I107" s="60">
        <f t="shared" si="17"/>
        <v>299.65183047841322</v>
      </c>
      <c r="J107" s="60">
        <f t="shared" si="22"/>
        <v>397.3746596858424</v>
      </c>
      <c r="K107" s="60">
        <f t="shared" si="18"/>
        <v>95900.015970108157</v>
      </c>
      <c r="L107" s="60" t="e">
        <f t="shared" si="23"/>
        <v>#N/A</v>
      </c>
      <c r="M107" s="60" t="e">
        <f t="shared" si="24"/>
        <v>#N/A</v>
      </c>
      <c r="N107" s="60">
        <f t="shared" si="25"/>
        <v>0</v>
      </c>
      <c r="O107" s="60">
        <f t="shared" si="19"/>
        <v>95.445066443091221</v>
      </c>
      <c r="P107" s="60">
        <f t="shared" si="20"/>
        <v>292.66742583862674</v>
      </c>
      <c r="Q107" s="60">
        <f t="shared" si="26"/>
        <v>388.11249228171795</v>
      </c>
      <c r="R107" s="60">
        <f t="shared" si="27"/>
        <v>93664.740065309423</v>
      </c>
      <c r="S107" s="60">
        <f t="shared" si="28"/>
        <v>2.2777627643379503</v>
      </c>
    </row>
    <row r="108" spans="1:19" ht="15">
      <c r="A108" s="51">
        <v>7</v>
      </c>
      <c r="B108" s="52">
        <v>78</v>
      </c>
      <c r="C108" s="47">
        <f t="shared" si="21"/>
        <v>41913</v>
      </c>
      <c r="D108" s="47">
        <f t="shared" si="29"/>
        <v>41944</v>
      </c>
      <c r="E108" s="61" t="e">
        <f>VLOOKUP(D108,'Kursy BM'!A:F,3,FALSE)</f>
        <v>#N/A</v>
      </c>
      <c r="F108" s="61" t="e">
        <f>IFERROR(IFERROR(IFERROR(VLOOKUP(D108,'Kursy średnie NBP'!A:G,4,FALSE),VLOOKUP(D108-1,'Kursy średnie NBP'!A:G,4,FALSE)),VLOOKUP(D108-2,'Kursy średnie NBP'!A:G,4,FALSE)),VLOOKUP(D108-3,'Kursy średnie NBP'!A:G,4,FALSE))</f>
        <v>#N/A</v>
      </c>
      <c r="G108" s="53">
        <f>IFERROR(VLOOKUP(C108,'LIBOR 3M CHF'!A:B,2,FALSE)+$D$1,'LIBOR 3M CHF'!$B$34+$D$1)</f>
        <v>1.2189999999999999E-2</v>
      </c>
      <c r="H108" s="60">
        <f t="shared" si="16"/>
        <v>97.418432889634857</v>
      </c>
      <c r="I108" s="60">
        <f t="shared" si="17"/>
        <v>299.9562267962076</v>
      </c>
      <c r="J108" s="60">
        <f t="shared" si="22"/>
        <v>397.37465968584246</v>
      </c>
      <c r="K108" s="60">
        <f t="shared" si="18"/>
        <v>95600.059743311955</v>
      </c>
      <c r="L108" s="60" t="e">
        <f t="shared" si="23"/>
        <v>#N/A</v>
      </c>
      <c r="M108" s="60" t="e">
        <f t="shared" si="24"/>
        <v>#N/A</v>
      </c>
      <c r="N108" s="60">
        <f t="shared" si="25"/>
        <v>0</v>
      </c>
      <c r="O108" s="60">
        <f t="shared" si="19"/>
        <v>95.147765116343479</v>
      </c>
      <c r="P108" s="60">
        <f t="shared" si="20"/>
        <v>292.96472716537448</v>
      </c>
      <c r="Q108" s="60">
        <f t="shared" si="26"/>
        <v>388.11249228171795</v>
      </c>
      <c r="R108" s="60">
        <f t="shared" si="27"/>
        <v>93371.775338144042</v>
      </c>
      <c r="S108" s="60">
        <f t="shared" si="28"/>
        <v>2.2706677732913789</v>
      </c>
    </row>
    <row r="109" spans="1:19" ht="15">
      <c r="A109" s="51">
        <v>7</v>
      </c>
      <c r="B109" s="52">
        <v>79</v>
      </c>
      <c r="C109" s="47">
        <f t="shared" si="21"/>
        <v>41913</v>
      </c>
      <c r="D109" s="47">
        <f t="shared" si="29"/>
        <v>41974</v>
      </c>
      <c r="E109" s="61" t="e">
        <f>VLOOKUP(D109,'Kursy BM'!A:F,3,FALSE)</f>
        <v>#N/A</v>
      </c>
      <c r="F109" s="61" t="e">
        <f>IFERROR(IFERROR(IFERROR(VLOOKUP(D109,'Kursy średnie NBP'!A:G,4,FALSE),VLOOKUP(D109-1,'Kursy średnie NBP'!A:G,4,FALSE)),VLOOKUP(D109-2,'Kursy średnie NBP'!A:G,4,FALSE)),VLOOKUP(D109-3,'Kursy średnie NBP'!A:G,4,FALSE))</f>
        <v>#N/A</v>
      </c>
      <c r="G109" s="53">
        <f>IFERROR(VLOOKUP(C109,'LIBOR 3M CHF'!A:B,2,FALSE)+$D$1,'LIBOR 3M CHF'!$B$34+$D$1)</f>
        <v>1.2189999999999999E-2</v>
      </c>
      <c r="H109" s="60">
        <f t="shared" si="16"/>
        <v>97.113727355914378</v>
      </c>
      <c r="I109" s="60">
        <f t="shared" si="17"/>
        <v>300.26093232992849</v>
      </c>
      <c r="J109" s="60">
        <f t="shared" si="22"/>
        <v>397.37465968584286</v>
      </c>
      <c r="K109" s="60">
        <f t="shared" si="18"/>
        <v>95299.798810982029</v>
      </c>
      <c r="L109" s="60" t="e">
        <f t="shared" si="23"/>
        <v>#N/A</v>
      </c>
      <c r="M109" s="60" t="e">
        <f t="shared" si="24"/>
        <v>#N/A</v>
      </c>
      <c r="N109" s="60">
        <f t="shared" si="25"/>
        <v>0</v>
      </c>
      <c r="O109" s="60">
        <f t="shared" si="19"/>
        <v>94.850161780997979</v>
      </c>
      <c r="P109" s="60">
        <f t="shared" si="20"/>
        <v>293.26233050072028</v>
      </c>
      <c r="Q109" s="60">
        <f t="shared" si="26"/>
        <v>388.11249228171823</v>
      </c>
      <c r="R109" s="60">
        <f t="shared" si="27"/>
        <v>93078.513007643327</v>
      </c>
      <c r="S109" s="60">
        <f t="shared" si="28"/>
        <v>2.2635655749163988</v>
      </c>
    </row>
    <row r="110" spans="1:19" ht="15">
      <c r="A110" s="51">
        <v>7</v>
      </c>
      <c r="B110" s="52">
        <v>80</v>
      </c>
      <c r="C110" s="47">
        <f t="shared" si="21"/>
        <v>41913</v>
      </c>
      <c r="D110" s="47">
        <f t="shared" si="29"/>
        <v>42005</v>
      </c>
      <c r="E110" s="61" t="e">
        <f>VLOOKUP(D110,'Kursy BM'!A:F,3,FALSE)</f>
        <v>#N/A</v>
      </c>
      <c r="F110" s="61" t="e">
        <f>IFERROR(IFERROR(IFERROR(VLOOKUP(D110,'Kursy średnie NBP'!A:G,4,FALSE),VLOOKUP(D110-1,'Kursy średnie NBP'!A:G,4,FALSE)),VLOOKUP(D110-2,'Kursy średnie NBP'!A:G,4,FALSE)),VLOOKUP(D110-3,'Kursy średnie NBP'!A:G,4,FALSE))</f>
        <v>#N/A</v>
      </c>
      <c r="G110" s="53">
        <f>IFERROR(VLOOKUP(C110,'LIBOR 3M CHF'!A:B,2,FALSE)+$D$1,'LIBOR 3M CHF'!$B$34+$D$1)</f>
        <v>1.2189999999999999E-2</v>
      </c>
      <c r="H110" s="60">
        <f t="shared" si="16"/>
        <v>96.808712292155903</v>
      </c>
      <c r="I110" s="60">
        <f t="shared" si="17"/>
        <v>300.565947393687</v>
      </c>
      <c r="J110" s="60">
        <f t="shared" si="22"/>
        <v>397.37465968584291</v>
      </c>
      <c r="K110" s="60">
        <f t="shared" si="18"/>
        <v>94999.232863588346</v>
      </c>
      <c r="L110" s="60" t="e">
        <f t="shared" si="23"/>
        <v>#N/A</v>
      </c>
      <c r="M110" s="60" t="e">
        <f t="shared" si="24"/>
        <v>#N/A</v>
      </c>
      <c r="N110" s="60">
        <f t="shared" si="25"/>
        <v>0</v>
      </c>
      <c r="O110" s="60">
        <f t="shared" si="19"/>
        <v>94.55225613026434</v>
      </c>
      <c r="P110" s="60">
        <f t="shared" si="20"/>
        <v>293.56023615145398</v>
      </c>
      <c r="Q110" s="60">
        <f t="shared" si="26"/>
        <v>388.11249228171835</v>
      </c>
      <c r="R110" s="60">
        <f t="shared" si="27"/>
        <v>92784.952771491866</v>
      </c>
      <c r="S110" s="60">
        <f t="shared" si="28"/>
        <v>2.2564561618915633</v>
      </c>
    </row>
    <row r="111" spans="1:19" ht="15">
      <c r="A111" s="51">
        <v>7</v>
      </c>
      <c r="B111" s="52">
        <v>81</v>
      </c>
      <c r="C111" s="47">
        <f t="shared" si="21"/>
        <v>42005</v>
      </c>
      <c r="D111" s="47">
        <f t="shared" si="29"/>
        <v>42036</v>
      </c>
      <c r="E111" s="61" t="e">
        <f>VLOOKUP(D111,'Kursy BM'!A:F,3,FALSE)</f>
        <v>#N/A</v>
      </c>
      <c r="F111" s="61" t="e">
        <f>IFERROR(IFERROR(IFERROR(VLOOKUP(D111,'Kursy średnie NBP'!A:G,4,FALSE),VLOOKUP(D111-1,'Kursy średnie NBP'!A:G,4,FALSE)),VLOOKUP(D111-2,'Kursy średnie NBP'!A:G,4,FALSE)),VLOOKUP(D111-3,'Kursy średnie NBP'!A:G,4,FALSE))</f>
        <v>#N/A</v>
      </c>
      <c r="G111" s="53">
        <f>IFERROR(VLOOKUP(C111,'LIBOR 3M CHF'!A:B,2,FALSE)+$D$1,'LIBOR 3M CHF'!$B$34+$D$1)</f>
        <v>1.2189999999999999E-2</v>
      </c>
      <c r="H111" s="60">
        <f t="shared" si="16"/>
        <v>96.503387383928484</v>
      </c>
      <c r="I111" s="60">
        <f t="shared" si="17"/>
        <v>300.87127230191459</v>
      </c>
      <c r="J111" s="60">
        <f t="shared" si="22"/>
        <v>397.37465968584308</v>
      </c>
      <c r="K111" s="60">
        <f t="shared" si="18"/>
        <v>94698.361591286433</v>
      </c>
      <c r="L111" s="60" t="e">
        <f t="shared" si="23"/>
        <v>#N/A</v>
      </c>
      <c r="M111" s="60" t="e">
        <f t="shared" si="24"/>
        <v>#N/A</v>
      </c>
      <c r="N111" s="60">
        <f t="shared" si="25"/>
        <v>0</v>
      </c>
      <c r="O111" s="60">
        <f t="shared" si="19"/>
        <v>94.254047857040476</v>
      </c>
      <c r="P111" s="60">
        <f t="shared" si="20"/>
        <v>293.85844442467794</v>
      </c>
      <c r="Q111" s="60">
        <f t="shared" si="26"/>
        <v>388.1124922817184</v>
      </c>
      <c r="R111" s="60">
        <f t="shared" si="27"/>
        <v>92491.094327067185</v>
      </c>
      <c r="S111" s="60">
        <f t="shared" si="28"/>
        <v>2.2493395268880079</v>
      </c>
    </row>
    <row r="112" spans="1:19" ht="15">
      <c r="A112" s="51">
        <v>7</v>
      </c>
      <c r="B112" s="52">
        <v>82</v>
      </c>
      <c r="C112" s="47">
        <f t="shared" si="21"/>
        <v>42005</v>
      </c>
      <c r="D112" s="47">
        <f t="shared" si="29"/>
        <v>42064</v>
      </c>
      <c r="E112" s="61" t="e">
        <f>VLOOKUP(D112,'Kursy BM'!A:F,3,FALSE)</f>
        <v>#N/A</v>
      </c>
      <c r="F112" s="61" t="e">
        <f>IFERROR(IFERROR(IFERROR(VLOOKUP(D112,'Kursy średnie NBP'!A:G,4,FALSE),VLOOKUP(D112-1,'Kursy średnie NBP'!A:G,4,FALSE)),VLOOKUP(D112-2,'Kursy średnie NBP'!A:G,4,FALSE)),VLOOKUP(D112-3,'Kursy średnie NBP'!A:G,4,FALSE))</f>
        <v>#N/A</v>
      </c>
      <c r="G112" s="53">
        <f>IFERROR(VLOOKUP(C112,'LIBOR 3M CHF'!A:B,2,FALSE)+$D$1,'LIBOR 3M CHF'!$B$34+$D$1)</f>
        <v>1.2189999999999999E-2</v>
      </c>
      <c r="H112" s="60">
        <f t="shared" si="16"/>
        <v>96.197752316481797</v>
      </c>
      <c r="I112" s="60">
        <f t="shared" si="17"/>
        <v>301.17690736936157</v>
      </c>
      <c r="J112" s="60">
        <f t="shared" si="22"/>
        <v>397.37465968584337</v>
      </c>
      <c r="K112" s="60">
        <f t="shared" si="18"/>
        <v>94397.184683917076</v>
      </c>
      <c r="L112" s="60" t="e">
        <f t="shared" si="23"/>
        <v>#N/A</v>
      </c>
      <c r="M112" s="60" t="e">
        <f t="shared" si="24"/>
        <v>#N/A</v>
      </c>
      <c r="N112" s="60">
        <f t="shared" si="25"/>
        <v>0</v>
      </c>
      <c r="O112" s="60">
        <f t="shared" si="19"/>
        <v>93.955536653912404</v>
      </c>
      <c r="P112" s="60">
        <f t="shared" si="20"/>
        <v>294.15695562780627</v>
      </c>
      <c r="Q112" s="60">
        <f t="shared" si="26"/>
        <v>388.11249228171869</v>
      </c>
      <c r="R112" s="60">
        <f t="shared" si="27"/>
        <v>92196.937371439373</v>
      </c>
      <c r="S112" s="60">
        <f t="shared" si="28"/>
        <v>2.242215662569393</v>
      </c>
    </row>
    <row r="113" spans="1:19" ht="15">
      <c r="A113" s="51">
        <v>7</v>
      </c>
      <c r="B113" s="52">
        <v>83</v>
      </c>
      <c r="C113" s="47">
        <f t="shared" si="21"/>
        <v>42005</v>
      </c>
      <c r="D113" s="47">
        <f t="shared" si="29"/>
        <v>42095</v>
      </c>
      <c r="E113" s="61" t="e">
        <f>VLOOKUP(D113,'Kursy BM'!A:F,3,FALSE)</f>
        <v>#N/A</v>
      </c>
      <c r="F113" s="61" t="e">
        <f>IFERROR(IFERROR(IFERROR(VLOOKUP(D113,'Kursy średnie NBP'!A:G,4,FALSE),VLOOKUP(D113-1,'Kursy średnie NBP'!A:G,4,FALSE)),VLOOKUP(D113-2,'Kursy średnie NBP'!A:G,4,FALSE)),VLOOKUP(D113-3,'Kursy średnie NBP'!A:G,4,FALSE))</f>
        <v>#N/A</v>
      </c>
      <c r="G113" s="53">
        <f>IFERROR(VLOOKUP(C113,'LIBOR 3M CHF'!A:B,2,FALSE)+$D$1,'LIBOR 3M CHF'!$B$34+$D$1)</f>
        <v>1.2189999999999999E-2</v>
      </c>
      <c r="H113" s="60">
        <f t="shared" si="16"/>
        <v>95.891806774745746</v>
      </c>
      <c r="I113" s="60">
        <f t="shared" si="17"/>
        <v>301.48285291109778</v>
      </c>
      <c r="J113" s="60">
        <f t="shared" si="22"/>
        <v>397.37465968584354</v>
      </c>
      <c r="K113" s="60">
        <f t="shared" si="18"/>
        <v>94095.701831005979</v>
      </c>
      <c r="L113" s="60" t="e">
        <f t="shared" si="23"/>
        <v>#N/A</v>
      </c>
      <c r="M113" s="60" t="e">
        <f t="shared" si="24"/>
        <v>#N/A</v>
      </c>
      <c r="N113" s="60">
        <f t="shared" si="25"/>
        <v>0</v>
      </c>
      <c r="O113" s="60">
        <f t="shared" si="19"/>
        <v>93.656722213153813</v>
      </c>
      <c r="P113" s="60">
        <f t="shared" si="20"/>
        <v>294.45577006856502</v>
      </c>
      <c r="Q113" s="60">
        <f t="shared" si="26"/>
        <v>388.1124922817188</v>
      </c>
      <c r="R113" s="60">
        <f t="shared" si="27"/>
        <v>91902.481601370804</v>
      </c>
      <c r="S113" s="60">
        <f t="shared" si="28"/>
        <v>2.2350845615919326</v>
      </c>
    </row>
    <row r="114" spans="1:19" ht="15">
      <c r="A114" s="51">
        <v>7</v>
      </c>
      <c r="B114" s="52">
        <v>84</v>
      </c>
      <c r="C114" s="47">
        <f t="shared" si="21"/>
        <v>42095</v>
      </c>
      <c r="D114" s="47">
        <f t="shared" si="29"/>
        <v>42125</v>
      </c>
      <c r="E114" s="61" t="e">
        <f>VLOOKUP(D114,'Kursy BM'!A:F,3,FALSE)</f>
        <v>#N/A</v>
      </c>
      <c r="F114" s="61" t="e">
        <f>IFERROR(IFERROR(IFERROR(VLOOKUP(D114,'Kursy średnie NBP'!A:G,4,FALSE),VLOOKUP(D114-1,'Kursy średnie NBP'!A:G,4,FALSE)),VLOOKUP(D114-2,'Kursy średnie NBP'!A:G,4,FALSE)),VLOOKUP(D114-3,'Kursy średnie NBP'!A:G,4,FALSE))</f>
        <v>#N/A</v>
      </c>
      <c r="G114" s="53">
        <f>IFERROR(VLOOKUP(C114,'LIBOR 3M CHF'!A:B,2,FALSE)+$D$1,'LIBOR 3M CHF'!$B$34+$D$1)</f>
        <v>1.2189999999999999E-2</v>
      </c>
      <c r="H114" s="60">
        <f t="shared" si="16"/>
        <v>95.585550443330234</v>
      </c>
      <c r="I114" s="60">
        <f t="shared" si="17"/>
        <v>301.78910924251352</v>
      </c>
      <c r="J114" s="60">
        <f t="shared" si="22"/>
        <v>397.37465968584377</v>
      </c>
      <c r="K114" s="60">
        <f t="shared" si="18"/>
        <v>93793.912721763467</v>
      </c>
      <c r="L114" s="60" t="e">
        <f t="shared" si="23"/>
        <v>#N/A</v>
      </c>
      <c r="M114" s="60" t="e">
        <f t="shared" si="24"/>
        <v>#N/A</v>
      </c>
      <c r="N114" s="60">
        <f t="shared" si="25"/>
        <v>0</v>
      </c>
      <c r="O114" s="60">
        <f t="shared" si="19"/>
        <v>93.357604226725826</v>
      </c>
      <c r="P114" s="60">
        <f t="shared" si="20"/>
        <v>294.75488805499322</v>
      </c>
      <c r="Q114" s="60">
        <f t="shared" si="26"/>
        <v>388.11249228171903</v>
      </c>
      <c r="R114" s="60">
        <f t="shared" si="27"/>
        <v>91607.726713315817</v>
      </c>
      <c r="S114" s="60">
        <f t="shared" si="28"/>
        <v>2.2279462166044084</v>
      </c>
    </row>
    <row r="115" spans="1:19" ht="15">
      <c r="A115" s="49">
        <v>8</v>
      </c>
      <c r="B115" s="50">
        <v>85</v>
      </c>
      <c r="C115" s="47">
        <f t="shared" si="21"/>
        <v>42095</v>
      </c>
      <c r="D115" s="47">
        <f t="shared" si="29"/>
        <v>42156</v>
      </c>
      <c r="E115" s="61" t="e">
        <f>VLOOKUP(D115,'Kursy BM'!A:F,3,FALSE)</f>
        <v>#N/A</v>
      </c>
      <c r="F115" s="61" t="e">
        <f>IFERROR(IFERROR(IFERROR(VLOOKUP(D115,'Kursy średnie NBP'!A:G,4,FALSE),VLOOKUP(D115-1,'Kursy średnie NBP'!A:G,4,FALSE)),VLOOKUP(D115-2,'Kursy średnie NBP'!A:G,4,FALSE)),VLOOKUP(D115-3,'Kursy średnie NBP'!A:G,4,FALSE))</f>
        <v>#N/A</v>
      </c>
      <c r="G115" s="53">
        <f>IFERROR(VLOOKUP(C115,'LIBOR 3M CHF'!A:B,2,FALSE)+$D$1,'LIBOR 3M CHF'!$B$34+$D$1)</f>
        <v>1.2189999999999999E-2</v>
      </c>
      <c r="H115" s="60">
        <f t="shared" si="16"/>
        <v>95.278983006524712</v>
      </c>
      <c r="I115" s="60">
        <f t="shared" si="17"/>
        <v>302.09567667931913</v>
      </c>
      <c r="J115" s="60">
        <f t="shared" si="22"/>
        <v>397.37465968584382</v>
      </c>
      <c r="K115" s="60">
        <f t="shared" si="18"/>
        <v>93491.817045084143</v>
      </c>
      <c r="L115" s="60" t="e">
        <f t="shared" si="23"/>
        <v>#N/A</v>
      </c>
      <c r="M115" s="60" t="e">
        <f t="shared" si="24"/>
        <v>#N/A</v>
      </c>
      <c r="N115" s="60">
        <f t="shared" si="25"/>
        <v>0</v>
      </c>
      <c r="O115" s="60">
        <f t="shared" si="19"/>
        <v>93.058182386276641</v>
      </c>
      <c r="P115" s="60">
        <f t="shared" si="20"/>
        <v>295.05430989544237</v>
      </c>
      <c r="Q115" s="60">
        <f t="shared" si="26"/>
        <v>388.11249228171903</v>
      </c>
      <c r="R115" s="60">
        <f t="shared" si="27"/>
        <v>91312.67240342038</v>
      </c>
      <c r="S115" s="60">
        <f t="shared" si="28"/>
        <v>2.2208006202480703</v>
      </c>
    </row>
    <row r="116" spans="1:19" ht="15">
      <c r="A116" s="49">
        <v>8</v>
      </c>
      <c r="B116" s="50">
        <v>86</v>
      </c>
      <c r="C116" s="47">
        <f t="shared" si="21"/>
        <v>42095</v>
      </c>
      <c r="D116" s="47">
        <f t="shared" si="29"/>
        <v>42186</v>
      </c>
      <c r="E116" s="61" t="e">
        <f>VLOOKUP(D116,'Kursy BM'!A:F,3,FALSE)</f>
        <v>#N/A</v>
      </c>
      <c r="F116" s="61" t="e">
        <f>IFERROR(IFERROR(IFERROR(VLOOKUP(D116,'Kursy średnie NBP'!A:G,4,FALSE),VLOOKUP(D116-1,'Kursy średnie NBP'!A:G,4,FALSE)),VLOOKUP(D116-2,'Kursy średnie NBP'!A:G,4,FALSE)),VLOOKUP(D116-3,'Kursy średnie NBP'!A:G,4,FALSE))</f>
        <v>#N/A</v>
      </c>
      <c r="G116" s="53">
        <f>IFERROR(VLOOKUP(C116,'LIBOR 3M CHF'!A:B,2,FALSE)+$D$1,'LIBOR 3M CHF'!$B$34+$D$1)</f>
        <v>1.2189999999999999E-2</v>
      </c>
      <c r="H116" s="60">
        <f t="shared" si="16"/>
        <v>94.972104148297959</v>
      </c>
      <c r="I116" s="60">
        <f t="shared" si="17"/>
        <v>302.40255553754605</v>
      </c>
      <c r="J116" s="60">
        <f t="shared" si="22"/>
        <v>397.37465968584399</v>
      </c>
      <c r="K116" s="60">
        <f t="shared" si="18"/>
        <v>93189.414489546602</v>
      </c>
      <c r="L116" s="60" t="e">
        <f t="shared" si="23"/>
        <v>#N/A</v>
      </c>
      <c r="M116" s="60" t="e">
        <f t="shared" si="24"/>
        <v>#N/A</v>
      </c>
      <c r="N116" s="60">
        <f t="shared" si="25"/>
        <v>0</v>
      </c>
      <c r="O116" s="60">
        <f t="shared" si="19"/>
        <v>92.758456383141194</v>
      </c>
      <c r="P116" s="60">
        <f t="shared" si="20"/>
        <v>295.35403589857805</v>
      </c>
      <c r="Q116" s="60">
        <f t="shared" si="26"/>
        <v>388.11249228171926</v>
      </c>
      <c r="R116" s="60">
        <f t="shared" si="27"/>
        <v>91017.318367521802</v>
      </c>
      <c r="S116" s="60">
        <f t="shared" si="28"/>
        <v>2.2136477651567645</v>
      </c>
    </row>
    <row r="117" spans="1:19" ht="15">
      <c r="A117" s="49">
        <v>8</v>
      </c>
      <c r="B117" s="50">
        <v>87</v>
      </c>
      <c r="C117" s="47">
        <f t="shared" si="21"/>
        <v>42186</v>
      </c>
      <c r="D117" s="47">
        <f t="shared" si="29"/>
        <v>42217</v>
      </c>
      <c r="E117" s="61" t="e">
        <f>VLOOKUP(D117,'Kursy BM'!A:F,3,FALSE)</f>
        <v>#N/A</v>
      </c>
      <c r="F117" s="61" t="e">
        <f>IFERROR(IFERROR(IFERROR(VLOOKUP(D117,'Kursy średnie NBP'!A:G,4,FALSE),VLOOKUP(D117-1,'Kursy średnie NBP'!A:G,4,FALSE)),VLOOKUP(D117-2,'Kursy średnie NBP'!A:G,4,FALSE)),VLOOKUP(D117-3,'Kursy średnie NBP'!A:G,4,FALSE))</f>
        <v>#N/A</v>
      </c>
      <c r="G117" s="53">
        <f>IFERROR(VLOOKUP(C117,'LIBOR 3M CHF'!A:B,2,FALSE)+$D$1,'LIBOR 3M CHF'!$B$34+$D$1)</f>
        <v>1.2189999999999999E-2</v>
      </c>
      <c r="H117" s="60">
        <f t="shared" si="16"/>
        <v>94.664913552297747</v>
      </c>
      <c r="I117" s="60">
        <f t="shared" si="17"/>
        <v>302.70974613354633</v>
      </c>
      <c r="J117" s="60">
        <f t="shared" si="22"/>
        <v>397.37465968584411</v>
      </c>
      <c r="K117" s="60">
        <f t="shared" si="18"/>
        <v>92886.704743413051</v>
      </c>
      <c r="L117" s="60" t="e">
        <f t="shared" si="23"/>
        <v>#N/A</v>
      </c>
      <c r="M117" s="60" t="e">
        <f t="shared" si="24"/>
        <v>#N/A</v>
      </c>
      <c r="N117" s="60">
        <f t="shared" si="25"/>
        <v>0</v>
      </c>
      <c r="O117" s="60">
        <f t="shared" si="19"/>
        <v>92.458425908340885</v>
      </c>
      <c r="P117" s="60">
        <f t="shared" si="20"/>
        <v>295.65406637337855</v>
      </c>
      <c r="Q117" s="60">
        <f t="shared" si="26"/>
        <v>388.11249228171943</v>
      </c>
      <c r="R117" s="60">
        <f t="shared" si="27"/>
        <v>90721.664301148427</v>
      </c>
      <c r="S117" s="60">
        <f t="shared" si="28"/>
        <v>2.2064876439568621</v>
      </c>
    </row>
    <row r="118" spans="1:19" ht="15">
      <c r="A118" s="49">
        <v>8</v>
      </c>
      <c r="B118" s="50">
        <v>88</v>
      </c>
      <c r="C118" s="47">
        <f t="shared" si="21"/>
        <v>42186</v>
      </c>
      <c r="D118" s="47">
        <f t="shared" si="29"/>
        <v>42248</v>
      </c>
      <c r="E118" s="61" t="e">
        <f>VLOOKUP(D118,'Kursy BM'!A:F,3,FALSE)</f>
        <v>#N/A</v>
      </c>
      <c r="F118" s="61" t="e">
        <f>IFERROR(IFERROR(IFERROR(VLOOKUP(D118,'Kursy średnie NBP'!A:G,4,FALSE),VLOOKUP(D118-1,'Kursy średnie NBP'!A:G,4,FALSE)),VLOOKUP(D118-2,'Kursy średnie NBP'!A:G,4,FALSE)),VLOOKUP(D118-3,'Kursy średnie NBP'!A:G,4,FALSE))</f>
        <v>#N/A</v>
      </c>
      <c r="G118" s="53">
        <f>IFERROR(VLOOKUP(C118,'LIBOR 3M CHF'!A:B,2,FALSE)+$D$1,'LIBOR 3M CHF'!$B$34+$D$1)</f>
        <v>1.2189999999999999E-2</v>
      </c>
      <c r="H118" s="60">
        <f t="shared" si="16"/>
        <v>94.357410901850415</v>
      </c>
      <c r="I118" s="60">
        <f t="shared" si="17"/>
        <v>303.01724878399369</v>
      </c>
      <c r="J118" s="60">
        <f t="shared" si="22"/>
        <v>397.37465968584411</v>
      </c>
      <c r="K118" s="60">
        <f t="shared" si="18"/>
        <v>92583.687494629063</v>
      </c>
      <c r="L118" s="60" t="e">
        <f t="shared" si="23"/>
        <v>#N/A</v>
      </c>
      <c r="M118" s="60" t="e">
        <f t="shared" si="24"/>
        <v>#N/A</v>
      </c>
      <c r="N118" s="60">
        <f t="shared" si="25"/>
        <v>0</v>
      </c>
      <c r="O118" s="60">
        <f t="shared" si="19"/>
        <v>92.158090652583269</v>
      </c>
      <c r="P118" s="60">
        <f t="shared" si="20"/>
        <v>295.95440162913616</v>
      </c>
      <c r="Q118" s="60">
        <f t="shared" si="26"/>
        <v>388.11249228171943</v>
      </c>
      <c r="R118" s="60">
        <f t="shared" si="27"/>
        <v>90425.709899519294</v>
      </c>
      <c r="S118" s="60">
        <f t="shared" si="28"/>
        <v>2.1993202492671458</v>
      </c>
    </row>
    <row r="119" spans="1:19" ht="15">
      <c r="A119" s="49">
        <v>8</v>
      </c>
      <c r="B119" s="50">
        <v>89</v>
      </c>
      <c r="C119" s="47">
        <f t="shared" si="21"/>
        <v>42186</v>
      </c>
      <c r="D119" s="47">
        <f t="shared" si="29"/>
        <v>42278</v>
      </c>
      <c r="E119" s="61" t="e">
        <f>VLOOKUP(D119,'Kursy BM'!A:F,3,FALSE)</f>
        <v>#N/A</v>
      </c>
      <c r="F119" s="61" t="e">
        <f>IFERROR(IFERROR(IFERROR(VLOOKUP(D119,'Kursy średnie NBP'!A:G,4,FALSE),VLOOKUP(D119-1,'Kursy średnie NBP'!A:G,4,FALSE)),VLOOKUP(D119-2,'Kursy średnie NBP'!A:G,4,FALSE)),VLOOKUP(D119-3,'Kursy średnie NBP'!A:G,4,FALSE))</f>
        <v>#N/A</v>
      </c>
      <c r="G119" s="53">
        <f>IFERROR(VLOOKUP(C119,'LIBOR 3M CHF'!A:B,2,FALSE)+$D$1,'LIBOR 3M CHF'!$B$34+$D$1)</f>
        <v>1.2189999999999999E-2</v>
      </c>
      <c r="H119" s="60">
        <f t="shared" si="16"/>
        <v>94.049595879960677</v>
      </c>
      <c r="I119" s="60">
        <f t="shared" si="17"/>
        <v>303.32506380588376</v>
      </c>
      <c r="J119" s="60">
        <f t="shared" si="22"/>
        <v>397.37465968584445</v>
      </c>
      <c r="K119" s="60">
        <f t="shared" si="18"/>
        <v>92280.362430823181</v>
      </c>
      <c r="L119" s="60" t="e">
        <f t="shared" si="23"/>
        <v>#N/A</v>
      </c>
      <c r="M119" s="60" t="e">
        <f t="shared" si="24"/>
        <v>#N/A</v>
      </c>
      <c r="N119" s="60">
        <f t="shared" si="25"/>
        <v>0</v>
      </c>
      <c r="O119" s="60">
        <f t="shared" si="19"/>
        <v>91.857450306261669</v>
      </c>
      <c r="P119" s="60">
        <f t="shared" si="20"/>
        <v>296.25504197545808</v>
      </c>
      <c r="Q119" s="60">
        <f t="shared" si="26"/>
        <v>388.11249228171977</v>
      </c>
      <c r="R119" s="60">
        <f t="shared" si="27"/>
        <v>90129.454857543838</v>
      </c>
      <c r="S119" s="60">
        <f t="shared" si="28"/>
        <v>2.1921455736990083</v>
      </c>
    </row>
    <row r="120" spans="1:19" ht="15">
      <c r="A120" s="49">
        <v>8</v>
      </c>
      <c r="B120" s="50">
        <v>90</v>
      </c>
      <c r="C120" s="47">
        <f t="shared" si="21"/>
        <v>42278</v>
      </c>
      <c r="D120" s="47">
        <f t="shared" si="29"/>
        <v>42309</v>
      </c>
      <c r="E120" s="61" t="e">
        <f>VLOOKUP(D120,'Kursy BM'!A:F,3,FALSE)</f>
        <v>#N/A</v>
      </c>
      <c r="F120" s="61" t="e">
        <f>IFERROR(IFERROR(IFERROR(VLOOKUP(D120,'Kursy średnie NBP'!A:G,4,FALSE),VLOOKUP(D120-1,'Kursy średnie NBP'!A:G,4,FALSE)),VLOOKUP(D120-2,'Kursy średnie NBP'!A:G,4,FALSE)),VLOOKUP(D120-3,'Kursy średnie NBP'!A:G,4,FALSE))</f>
        <v>#N/A</v>
      </c>
      <c r="G120" s="53">
        <f>IFERROR(VLOOKUP(C120,'LIBOR 3M CHF'!A:B,2,FALSE)+$D$1,'LIBOR 3M CHF'!$B$34+$D$1)</f>
        <v>1.2189999999999999E-2</v>
      </c>
      <c r="H120" s="60">
        <f t="shared" si="16"/>
        <v>93.741468169311204</v>
      </c>
      <c r="I120" s="60">
        <f t="shared" si="17"/>
        <v>303.63319151653332</v>
      </c>
      <c r="J120" s="60">
        <f t="shared" si="22"/>
        <v>397.37465968584451</v>
      </c>
      <c r="K120" s="60">
        <f t="shared" si="18"/>
        <v>91976.729239306645</v>
      </c>
      <c r="L120" s="60" t="e">
        <f t="shared" si="23"/>
        <v>#N/A</v>
      </c>
      <c r="M120" s="60" t="e">
        <f t="shared" si="24"/>
        <v>#N/A</v>
      </c>
      <c r="N120" s="60">
        <f t="shared" si="25"/>
        <v>0</v>
      </c>
      <c r="O120" s="60">
        <f t="shared" si="19"/>
        <v>91.556504559454936</v>
      </c>
      <c r="P120" s="60">
        <f t="shared" si="20"/>
        <v>296.55598772226489</v>
      </c>
      <c r="Q120" s="60">
        <f t="shared" si="26"/>
        <v>388.11249228171982</v>
      </c>
      <c r="R120" s="60">
        <f t="shared" si="27"/>
        <v>89832.898869821569</v>
      </c>
      <c r="S120" s="60">
        <f t="shared" si="28"/>
        <v>2.1849636098562684</v>
      </c>
    </row>
    <row r="121" spans="1:19" ht="15">
      <c r="A121" s="49">
        <v>8</v>
      </c>
      <c r="B121" s="50">
        <v>91</v>
      </c>
      <c r="C121" s="47">
        <f t="shared" si="21"/>
        <v>42278</v>
      </c>
      <c r="D121" s="47">
        <f t="shared" si="29"/>
        <v>42339</v>
      </c>
      <c r="E121" s="61" t="e">
        <f>VLOOKUP(D121,'Kursy BM'!A:F,3,FALSE)</f>
        <v>#N/A</v>
      </c>
      <c r="F121" s="61" t="e">
        <f>IFERROR(IFERROR(IFERROR(VLOOKUP(D121,'Kursy średnie NBP'!A:G,4,FALSE),VLOOKUP(D121-1,'Kursy średnie NBP'!A:G,4,FALSE)),VLOOKUP(D121-2,'Kursy średnie NBP'!A:G,4,FALSE)),VLOOKUP(D121-3,'Kursy średnie NBP'!A:G,4,FALSE))</f>
        <v>#N/A</v>
      </c>
      <c r="G121" s="53">
        <f>IFERROR(VLOOKUP(C121,'LIBOR 3M CHF'!A:B,2,FALSE)+$D$1,'LIBOR 3M CHF'!$B$34+$D$1)</f>
        <v>1.2189999999999999E-2</v>
      </c>
      <c r="H121" s="60">
        <f t="shared" si="16"/>
        <v>93.433027452262323</v>
      </c>
      <c r="I121" s="60">
        <f t="shared" si="17"/>
        <v>303.94163223358237</v>
      </c>
      <c r="J121" s="60">
        <f t="shared" si="22"/>
        <v>397.37465968584468</v>
      </c>
      <c r="K121" s="60">
        <f t="shared" si="18"/>
        <v>91672.787607073056</v>
      </c>
      <c r="L121" s="60" t="e">
        <f t="shared" si="23"/>
        <v>#N/A</v>
      </c>
      <c r="M121" s="60" t="e">
        <f t="shared" si="24"/>
        <v>#N/A</v>
      </c>
      <c r="N121" s="60">
        <f t="shared" si="25"/>
        <v>0</v>
      </c>
      <c r="O121" s="60">
        <f t="shared" si="19"/>
        <v>91.255253101927067</v>
      </c>
      <c r="P121" s="60">
        <f t="shared" si="20"/>
        <v>296.85723917979288</v>
      </c>
      <c r="Q121" s="60">
        <f t="shared" si="26"/>
        <v>388.11249228171994</v>
      </c>
      <c r="R121" s="60">
        <f t="shared" si="27"/>
        <v>89536.041630641776</v>
      </c>
      <c r="S121" s="60">
        <f t="shared" si="28"/>
        <v>2.1777743503352553</v>
      </c>
    </row>
    <row r="122" spans="1:19" ht="15">
      <c r="A122" s="49">
        <v>8</v>
      </c>
      <c r="B122" s="50">
        <v>92</v>
      </c>
      <c r="C122" s="47">
        <f t="shared" si="21"/>
        <v>42278</v>
      </c>
      <c r="D122" s="47">
        <f t="shared" si="29"/>
        <v>42370</v>
      </c>
      <c r="E122" s="61" t="e">
        <f>VLOOKUP(D122,'Kursy BM'!A:F,3,FALSE)</f>
        <v>#N/A</v>
      </c>
      <c r="F122" s="61" t="e">
        <f>IFERROR(IFERROR(IFERROR(VLOOKUP(D122,'Kursy średnie NBP'!A:G,4,FALSE),VLOOKUP(D122-1,'Kursy średnie NBP'!A:G,4,FALSE)),VLOOKUP(D122-2,'Kursy średnie NBP'!A:G,4,FALSE)),VLOOKUP(D122-3,'Kursy średnie NBP'!A:G,4,FALSE))</f>
        <v>#N/A</v>
      </c>
      <c r="G122" s="53">
        <f>IFERROR(VLOOKUP(C122,'LIBOR 3M CHF'!A:B,2,FALSE)+$D$1,'LIBOR 3M CHF'!$B$34+$D$1)</f>
        <v>1.2189999999999999E-2</v>
      </c>
      <c r="H122" s="60">
        <f t="shared" si="16"/>
        <v>93.1242734108517</v>
      </c>
      <c r="I122" s="60">
        <f t="shared" si="17"/>
        <v>304.25038627499328</v>
      </c>
      <c r="J122" s="60">
        <f t="shared" si="22"/>
        <v>397.37465968584496</v>
      </c>
      <c r="K122" s="60">
        <f t="shared" si="18"/>
        <v>91368.537220798069</v>
      </c>
      <c r="L122" s="60" t="e">
        <f t="shared" si="23"/>
        <v>#N/A</v>
      </c>
      <c r="M122" s="60" t="e">
        <f t="shared" si="24"/>
        <v>#N/A</v>
      </c>
      <c r="N122" s="60">
        <f t="shared" si="25"/>
        <v>0</v>
      </c>
      <c r="O122" s="60">
        <f t="shared" si="19"/>
        <v>90.953695623126933</v>
      </c>
      <c r="P122" s="60">
        <f t="shared" si="20"/>
        <v>297.15879665859336</v>
      </c>
      <c r="Q122" s="60">
        <f t="shared" si="26"/>
        <v>388.11249228172028</v>
      </c>
      <c r="R122" s="60">
        <f t="shared" si="27"/>
        <v>89238.882833983182</v>
      </c>
      <c r="S122" s="60">
        <f t="shared" si="28"/>
        <v>2.1705777877247669</v>
      </c>
    </row>
    <row r="123" spans="1:19" ht="15">
      <c r="A123" s="49">
        <v>8</v>
      </c>
      <c r="B123" s="50">
        <v>93</v>
      </c>
      <c r="C123" s="47">
        <f t="shared" si="21"/>
        <v>42370</v>
      </c>
      <c r="D123" s="47">
        <f t="shared" si="29"/>
        <v>42401</v>
      </c>
      <c r="E123" s="61" t="e">
        <f>VLOOKUP(D123,'Kursy BM'!A:F,3,FALSE)</f>
        <v>#N/A</v>
      </c>
      <c r="F123" s="61" t="e">
        <f>IFERROR(IFERROR(IFERROR(VLOOKUP(D123,'Kursy średnie NBP'!A:G,4,FALSE),VLOOKUP(D123-1,'Kursy średnie NBP'!A:G,4,FALSE)),VLOOKUP(D123-2,'Kursy średnie NBP'!A:G,4,FALSE)),VLOOKUP(D123-3,'Kursy średnie NBP'!A:G,4,FALSE))</f>
        <v>#N/A</v>
      </c>
      <c r="G123" s="53">
        <f>IFERROR(VLOOKUP(C123,'LIBOR 3M CHF'!A:B,2,FALSE)+$D$1,'LIBOR 3M CHF'!$B$34+$D$1)</f>
        <v>1.2189999999999999E-2</v>
      </c>
      <c r="H123" s="60">
        <f t="shared" si="16"/>
        <v>92.815205726794034</v>
      </c>
      <c r="I123" s="60">
        <f t="shared" si="17"/>
        <v>304.5594539590511</v>
      </c>
      <c r="J123" s="60">
        <f t="shared" si="22"/>
        <v>397.37465968584513</v>
      </c>
      <c r="K123" s="60">
        <f t="shared" si="18"/>
        <v>91063.977766839016</v>
      </c>
      <c r="L123" s="60" t="e">
        <f t="shared" si="23"/>
        <v>#N/A</v>
      </c>
      <c r="M123" s="60" t="e">
        <f t="shared" si="24"/>
        <v>#N/A</v>
      </c>
      <c r="N123" s="60">
        <f t="shared" si="25"/>
        <v>0</v>
      </c>
      <c r="O123" s="60">
        <f t="shared" si="19"/>
        <v>90.651831812187908</v>
      </c>
      <c r="P123" s="60">
        <f t="shared" si="20"/>
        <v>297.46066046953251</v>
      </c>
      <c r="Q123" s="60">
        <f t="shared" si="26"/>
        <v>388.11249228172039</v>
      </c>
      <c r="R123" s="60">
        <f t="shared" si="27"/>
        <v>88941.422173513653</v>
      </c>
      <c r="S123" s="60">
        <f t="shared" si="28"/>
        <v>2.1633739146061259</v>
      </c>
    </row>
    <row r="124" spans="1:19" ht="15">
      <c r="A124" s="49">
        <v>8</v>
      </c>
      <c r="B124" s="50">
        <v>94</v>
      </c>
      <c r="C124" s="47">
        <f t="shared" si="21"/>
        <v>42370</v>
      </c>
      <c r="D124" s="47">
        <f t="shared" si="29"/>
        <v>42430</v>
      </c>
      <c r="E124" s="61" t="e">
        <f>VLOOKUP(D124,'Kursy BM'!A:F,3,FALSE)</f>
        <v>#N/A</v>
      </c>
      <c r="F124" s="61" t="e">
        <f>IFERROR(IFERROR(IFERROR(VLOOKUP(D124,'Kursy średnie NBP'!A:G,4,FALSE),VLOOKUP(D124-1,'Kursy średnie NBP'!A:G,4,FALSE)),VLOOKUP(D124-2,'Kursy średnie NBP'!A:G,4,FALSE)),VLOOKUP(D124-3,'Kursy średnie NBP'!A:G,4,FALSE))</f>
        <v>#N/A</v>
      </c>
      <c r="G124" s="53">
        <f>IFERROR(VLOOKUP(C124,'LIBOR 3M CHF'!A:B,2,FALSE)+$D$1,'LIBOR 3M CHF'!$B$34+$D$1)</f>
        <v>1.2189999999999999E-2</v>
      </c>
      <c r="H124" s="60">
        <f t="shared" si="16"/>
        <v>92.505824081480625</v>
      </c>
      <c r="I124" s="60">
        <f t="shared" si="17"/>
        <v>304.86883560436468</v>
      </c>
      <c r="J124" s="60">
        <f t="shared" si="22"/>
        <v>397.3746596858453</v>
      </c>
      <c r="K124" s="60">
        <f t="shared" si="18"/>
        <v>90759.108931234645</v>
      </c>
      <c r="L124" s="60" t="e">
        <f t="shared" si="23"/>
        <v>#N/A</v>
      </c>
      <c r="M124" s="60" t="e">
        <f t="shared" si="24"/>
        <v>#N/A</v>
      </c>
      <c r="N124" s="60">
        <f t="shared" si="25"/>
        <v>0</v>
      </c>
      <c r="O124" s="60">
        <f t="shared" si="19"/>
        <v>90.349661357927602</v>
      </c>
      <c r="P124" s="60">
        <f t="shared" si="20"/>
        <v>297.76283092379299</v>
      </c>
      <c r="Q124" s="60">
        <f t="shared" si="26"/>
        <v>388.11249228172062</v>
      </c>
      <c r="R124" s="60">
        <f t="shared" si="27"/>
        <v>88643.659342589861</v>
      </c>
      <c r="S124" s="60">
        <f t="shared" si="28"/>
        <v>2.1561627235530239</v>
      </c>
    </row>
    <row r="125" spans="1:19" ht="15">
      <c r="A125" s="49">
        <v>8</v>
      </c>
      <c r="B125" s="50">
        <v>95</v>
      </c>
      <c r="C125" s="47">
        <f t="shared" si="21"/>
        <v>42370</v>
      </c>
      <c r="D125" s="47">
        <f t="shared" si="29"/>
        <v>42461</v>
      </c>
      <c r="E125" s="61" t="e">
        <f>VLOOKUP(D125,'Kursy BM'!A:F,3,FALSE)</f>
        <v>#N/A</v>
      </c>
      <c r="F125" s="61" t="e">
        <f>IFERROR(IFERROR(IFERROR(VLOOKUP(D125,'Kursy średnie NBP'!A:G,4,FALSE),VLOOKUP(D125-1,'Kursy średnie NBP'!A:G,4,FALSE)),VLOOKUP(D125-2,'Kursy średnie NBP'!A:G,4,FALSE)),VLOOKUP(D125-3,'Kursy średnie NBP'!A:G,4,FALSE))</f>
        <v>#N/A</v>
      </c>
      <c r="G125" s="53">
        <f>IFERROR(VLOOKUP(C125,'LIBOR 3M CHF'!A:B,2,FALSE)+$D$1,'LIBOR 3M CHF'!$B$34+$D$1)</f>
        <v>1.2189999999999999E-2</v>
      </c>
      <c r="H125" s="60">
        <f t="shared" si="16"/>
        <v>92.196128155979181</v>
      </c>
      <c r="I125" s="60">
        <f t="shared" si="17"/>
        <v>305.17853152986623</v>
      </c>
      <c r="J125" s="60">
        <f t="shared" si="22"/>
        <v>397.37465968584542</v>
      </c>
      <c r="K125" s="60">
        <f t="shared" si="18"/>
        <v>90453.930399704783</v>
      </c>
      <c r="L125" s="60" t="e">
        <f t="shared" si="23"/>
        <v>#N/A</v>
      </c>
      <c r="M125" s="60" t="e">
        <f t="shared" si="24"/>
        <v>#N/A</v>
      </c>
      <c r="N125" s="60">
        <f t="shared" si="25"/>
        <v>0</v>
      </c>
      <c r="O125" s="60">
        <f t="shared" si="19"/>
        <v>90.047183948847518</v>
      </c>
      <c r="P125" s="60">
        <f t="shared" si="20"/>
        <v>298.0653083328732</v>
      </c>
      <c r="Q125" s="60">
        <f t="shared" si="26"/>
        <v>388.11249228172073</v>
      </c>
      <c r="R125" s="60">
        <f t="shared" si="27"/>
        <v>88345.594034256981</v>
      </c>
      <c r="S125" s="60">
        <f t="shared" si="28"/>
        <v>2.1489442071316631</v>
      </c>
    </row>
    <row r="126" spans="1:19" ht="15">
      <c r="A126" s="49">
        <v>8</v>
      </c>
      <c r="B126" s="50">
        <v>96</v>
      </c>
      <c r="C126" s="47">
        <f t="shared" si="21"/>
        <v>42461</v>
      </c>
      <c r="D126" s="47">
        <f t="shared" si="29"/>
        <v>42491</v>
      </c>
      <c r="E126" s="61" t="e">
        <f>VLOOKUP(D126,'Kursy BM'!A:F,3,FALSE)</f>
        <v>#N/A</v>
      </c>
      <c r="F126" s="61" t="e">
        <f>IFERROR(IFERROR(IFERROR(VLOOKUP(D126,'Kursy średnie NBP'!A:G,4,FALSE),VLOOKUP(D126-1,'Kursy średnie NBP'!A:G,4,FALSE)),VLOOKUP(D126-2,'Kursy średnie NBP'!A:G,4,FALSE)),VLOOKUP(D126-3,'Kursy średnie NBP'!A:G,4,FALSE))</f>
        <v>#N/A</v>
      </c>
      <c r="G126" s="53">
        <f>IFERROR(VLOOKUP(C126,'LIBOR 3M CHF'!A:B,2,FALSE)+$D$1,'LIBOR 3M CHF'!$B$34+$D$1)</f>
        <v>1.2189999999999999E-2</v>
      </c>
      <c r="H126" s="60">
        <f t="shared" si="16"/>
        <v>91.886117631033429</v>
      </c>
      <c r="I126" s="60">
        <f t="shared" si="17"/>
        <v>305.488542054812</v>
      </c>
      <c r="J126" s="60">
        <f t="shared" si="22"/>
        <v>397.37465968584542</v>
      </c>
      <c r="K126" s="60">
        <f t="shared" si="18"/>
        <v>90148.441857649974</v>
      </c>
      <c r="L126" s="60" t="e">
        <f t="shared" si="23"/>
        <v>#N/A</v>
      </c>
      <c r="M126" s="60" t="e">
        <f t="shared" si="24"/>
        <v>#N/A</v>
      </c>
      <c r="N126" s="60">
        <f t="shared" si="25"/>
        <v>0</v>
      </c>
      <c r="O126" s="60">
        <f t="shared" si="19"/>
        <v>89.7443992731327</v>
      </c>
      <c r="P126" s="60">
        <f t="shared" si="20"/>
        <v>298.36809300858795</v>
      </c>
      <c r="Q126" s="60">
        <f t="shared" si="26"/>
        <v>388.11249228172062</v>
      </c>
      <c r="R126" s="60">
        <f t="shared" si="27"/>
        <v>88047.225941248398</v>
      </c>
      <c r="S126" s="60">
        <f t="shared" si="28"/>
        <v>2.1417183579007286</v>
      </c>
    </row>
    <row r="127" spans="1:19" ht="15">
      <c r="A127" s="51">
        <v>9</v>
      </c>
      <c r="B127" s="52">
        <v>97</v>
      </c>
      <c r="C127" s="47">
        <f t="shared" si="21"/>
        <v>42461</v>
      </c>
      <c r="D127" s="47">
        <f t="shared" si="29"/>
        <v>42522</v>
      </c>
      <c r="E127" s="61" t="e">
        <f>VLOOKUP(D127,'Kursy BM'!A:F,3,FALSE)</f>
        <v>#N/A</v>
      </c>
      <c r="F127" s="61" t="e">
        <f>IFERROR(IFERROR(IFERROR(VLOOKUP(D127,'Kursy średnie NBP'!A:G,4,FALSE),VLOOKUP(D127-1,'Kursy średnie NBP'!A:G,4,FALSE)),VLOOKUP(D127-2,'Kursy średnie NBP'!A:G,4,FALSE)),VLOOKUP(D127-3,'Kursy średnie NBP'!A:G,4,FALSE))</f>
        <v>#N/A</v>
      </c>
      <c r="G127" s="53">
        <f>IFERROR(VLOOKUP(C127,'LIBOR 3M CHF'!A:B,2,FALSE)+$D$1,'LIBOR 3M CHF'!$B$34+$D$1)</f>
        <v>1.2189999999999999E-2</v>
      </c>
      <c r="H127" s="60">
        <f t="shared" si="16"/>
        <v>91.57579218706276</v>
      </c>
      <c r="I127" s="60">
        <f t="shared" si="17"/>
        <v>305.79886749878312</v>
      </c>
      <c r="J127" s="60">
        <f t="shared" si="22"/>
        <v>397.37465968584587</v>
      </c>
      <c r="K127" s="60">
        <f t="shared" si="18"/>
        <v>89842.642990151187</v>
      </c>
      <c r="L127" s="60" t="e">
        <f t="shared" si="23"/>
        <v>#N/A</v>
      </c>
      <c r="M127" s="60" t="e">
        <f t="shared" si="24"/>
        <v>#N/A</v>
      </c>
      <c r="N127" s="60">
        <f t="shared" si="25"/>
        <v>0</v>
      </c>
      <c r="O127" s="60">
        <f t="shared" si="19"/>
        <v>89.441307018651486</v>
      </c>
      <c r="P127" s="60">
        <f t="shared" si="20"/>
        <v>298.67118526306967</v>
      </c>
      <c r="Q127" s="60">
        <f t="shared" si="26"/>
        <v>388.11249228172119</v>
      </c>
      <c r="R127" s="60">
        <f t="shared" si="27"/>
        <v>87748.554755985329</v>
      </c>
      <c r="S127" s="60">
        <f t="shared" si="28"/>
        <v>2.134485168411274</v>
      </c>
    </row>
    <row r="128" spans="1:19" ht="15">
      <c r="A128" s="51">
        <v>9</v>
      </c>
      <c r="B128" s="52">
        <v>98</v>
      </c>
      <c r="C128" s="47">
        <f t="shared" si="21"/>
        <v>42461</v>
      </c>
      <c r="D128" s="47">
        <f t="shared" si="29"/>
        <v>42552</v>
      </c>
      <c r="E128" s="61" t="e">
        <f>VLOOKUP(D128,'Kursy BM'!A:F,3,FALSE)</f>
        <v>#N/A</v>
      </c>
      <c r="F128" s="61" t="e">
        <f>IFERROR(IFERROR(IFERROR(VLOOKUP(D128,'Kursy średnie NBP'!A:G,4,FALSE),VLOOKUP(D128-1,'Kursy średnie NBP'!A:G,4,FALSE)),VLOOKUP(D128-2,'Kursy średnie NBP'!A:G,4,FALSE)),VLOOKUP(D128-3,'Kursy średnie NBP'!A:G,4,FALSE))</f>
        <v>#N/A</v>
      </c>
      <c r="G128" s="53">
        <f>IFERROR(VLOOKUP(C128,'LIBOR 3M CHF'!A:B,2,FALSE)+$D$1,'LIBOR 3M CHF'!$B$34+$D$1)</f>
        <v>1.2189999999999999E-2</v>
      </c>
      <c r="H128" s="60">
        <f t="shared" si="16"/>
        <v>91.265151504161906</v>
      </c>
      <c r="I128" s="60">
        <f t="shared" si="17"/>
        <v>306.10950818168402</v>
      </c>
      <c r="J128" s="60">
        <f t="shared" si="22"/>
        <v>397.37465968584593</v>
      </c>
      <c r="K128" s="60">
        <f t="shared" si="18"/>
        <v>89536.533481969498</v>
      </c>
      <c r="L128" s="60" t="e">
        <f t="shared" si="23"/>
        <v>#N/A</v>
      </c>
      <c r="M128" s="60" t="e">
        <f t="shared" si="24"/>
        <v>#N/A</v>
      </c>
      <c r="N128" s="60">
        <f t="shared" si="25"/>
        <v>0</v>
      </c>
      <c r="O128" s="60">
        <f t="shared" si="19"/>
        <v>89.137906872955085</v>
      </c>
      <c r="P128" s="60">
        <f t="shared" si="20"/>
        <v>298.97458540876619</v>
      </c>
      <c r="Q128" s="60">
        <f t="shared" si="26"/>
        <v>388.1124922817213</v>
      </c>
      <c r="R128" s="60">
        <f t="shared" si="27"/>
        <v>87449.580170576563</v>
      </c>
      <c r="S128" s="60">
        <f t="shared" si="28"/>
        <v>2.1272446312068212</v>
      </c>
    </row>
    <row r="129" spans="1:19" ht="15">
      <c r="A129" s="51">
        <v>9</v>
      </c>
      <c r="B129" s="52">
        <v>99</v>
      </c>
      <c r="C129" s="47">
        <f t="shared" si="21"/>
        <v>42552</v>
      </c>
      <c r="D129" s="47">
        <f t="shared" si="29"/>
        <v>42583</v>
      </c>
      <c r="E129" s="61" t="e">
        <f>VLOOKUP(D129,'Kursy BM'!A:F,3,FALSE)</f>
        <v>#N/A</v>
      </c>
      <c r="F129" s="61" t="e">
        <f>IFERROR(IFERROR(IFERROR(VLOOKUP(D129,'Kursy średnie NBP'!A:G,4,FALSE),VLOOKUP(D129-1,'Kursy średnie NBP'!A:G,4,FALSE)),VLOOKUP(D129-2,'Kursy średnie NBP'!A:G,4,FALSE)),VLOOKUP(D129-3,'Kursy średnie NBP'!A:G,4,FALSE))</f>
        <v>#N/A</v>
      </c>
      <c r="G129" s="53">
        <f>IFERROR(VLOOKUP(C129,'LIBOR 3M CHF'!A:B,2,FALSE)+$D$1,'LIBOR 3M CHF'!$B$34+$D$1)</f>
        <v>1.2189999999999999E-2</v>
      </c>
      <c r="H129" s="60">
        <f t="shared" si="16"/>
        <v>90.954195262100669</v>
      </c>
      <c r="I129" s="60">
        <f t="shared" si="17"/>
        <v>306.42046442374544</v>
      </c>
      <c r="J129" s="60">
        <f t="shared" si="22"/>
        <v>397.3746596858461</v>
      </c>
      <c r="K129" s="60">
        <f t="shared" si="18"/>
        <v>89230.113017545751</v>
      </c>
      <c r="L129" s="60" t="e">
        <f t="shared" si="23"/>
        <v>#N/A</v>
      </c>
      <c r="M129" s="60" t="e">
        <f t="shared" si="24"/>
        <v>#N/A</v>
      </c>
      <c r="N129" s="60">
        <f t="shared" si="25"/>
        <v>0</v>
      </c>
      <c r="O129" s="60">
        <f t="shared" si="19"/>
        <v>88.834198523277351</v>
      </c>
      <c r="P129" s="60">
        <f t="shared" si="20"/>
        <v>299.27829375844402</v>
      </c>
      <c r="Q129" s="60">
        <f t="shared" si="26"/>
        <v>388.11249228172136</v>
      </c>
      <c r="R129" s="60">
        <f t="shared" si="27"/>
        <v>87150.301876818121</v>
      </c>
      <c r="S129" s="60">
        <f t="shared" si="28"/>
        <v>2.1199967388233176</v>
      </c>
    </row>
    <row r="130" spans="1:19" ht="15">
      <c r="A130" s="51">
        <v>9</v>
      </c>
      <c r="B130" s="52">
        <v>100</v>
      </c>
      <c r="C130" s="47">
        <f t="shared" si="21"/>
        <v>42552</v>
      </c>
      <c r="D130" s="47">
        <f t="shared" si="29"/>
        <v>42614</v>
      </c>
      <c r="E130" s="61" t="e">
        <f>VLOOKUP(D130,'Kursy BM'!A:F,3,FALSE)</f>
        <v>#N/A</v>
      </c>
      <c r="F130" s="61" t="e">
        <f>IFERROR(IFERROR(IFERROR(VLOOKUP(D130,'Kursy średnie NBP'!A:G,4,FALSE),VLOOKUP(D130-1,'Kursy średnie NBP'!A:G,4,FALSE)),VLOOKUP(D130-2,'Kursy średnie NBP'!A:G,4,FALSE)),VLOOKUP(D130-3,'Kursy średnie NBP'!A:G,4,FALSE))</f>
        <v>#N/A</v>
      </c>
      <c r="G130" s="53">
        <f>IFERROR(VLOOKUP(C130,'LIBOR 3M CHF'!A:B,2,FALSE)+$D$1,'LIBOR 3M CHF'!$B$34+$D$1)</f>
        <v>1.2189999999999999E-2</v>
      </c>
      <c r="H130" s="60">
        <f t="shared" si="16"/>
        <v>90.642923140323546</v>
      </c>
      <c r="I130" s="60">
        <f t="shared" si="17"/>
        <v>306.73173654552318</v>
      </c>
      <c r="J130" s="60">
        <f t="shared" si="22"/>
        <v>397.37465968584672</v>
      </c>
      <c r="K130" s="60">
        <f t="shared" si="18"/>
        <v>88923.381281000227</v>
      </c>
      <c r="L130" s="60" t="e">
        <f t="shared" si="23"/>
        <v>#N/A</v>
      </c>
      <c r="M130" s="60" t="e">
        <f t="shared" si="24"/>
        <v>#N/A</v>
      </c>
      <c r="N130" s="60">
        <f t="shared" si="25"/>
        <v>0</v>
      </c>
      <c r="O130" s="60">
        <f t="shared" si="19"/>
        <v>88.530181656534396</v>
      </c>
      <c r="P130" s="60">
        <f t="shared" si="20"/>
        <v>299.58231062518763</v>
      </c>
      <c r="Q130" s="60">
        <f t="shared" si="26"/>
        <v>388.11249228172204</v>
      </c>
      <c r="R130" s="60">
        <f t="shared" si="27"/>
        <v>86850.719566192929</v>
      </c>
      <c r="S130" s="60">
        <f t="shared" si="28"/>
        <v>2.1127414837891507</v>
      </c>
    </row>
    <row r="131" spans="1:19" ht="15">
      <c r="A131" s="51">
        <v>9</v>
      </c>
      <c r="B131" s="52">
        <v>101</v>
      </c>
      <c r="C131" s="47">
        <f t="shared" si="21"/>
        <v>42552</v>
      </c>
      <c r="D131" s="47">
        <f t="shared" si="29"/>
        <v>42644</v>
      </c>
      <c r="E131" s="61" t="e">
        <f>VLOOKUP(D131,'Kursy BM'!A:F,3,FALSE)</f>
        <v>#N/A</v>
      </c>
      <c r="F131" s="61" t="e">
        <f>IFERROR(IFERROR(IFERROR(VLOOKUP(D131,'Kursy średnie NBP'!A:G,4,FALSE),VLOOKUP(D131-1,'Kursy średnie NBP'!A:G,4,FALSE)),VLOOKUP(D131-2,'Kursy średnie NBP'!A:G,4,FALSE)),VLOOKUP(D131-3,'Kursy średnie NBP'!A:G,4,FALSE))</f>
        <v>#N/A</v>
      </c>
      <c r="G131" s="53">
        <f>IFERROR(VLOOKUP(C131,'LIBOR 3M CHF'!A:B,2,FALSE)+$D$1,'LIBOR 3M CHF'!$B$34+$D$1)</f>
        <v>1.2189999999999999E-2</v>
      </c>
      <c r="H131" s="60">
        <f t="shared" si="16"/>
        <v>90.331334817949383</v>
      </c>
      <c r="I131" s="60">
        <f t="shared" si="17"/>
        <v>307.0433248678973</v>
      </c>
      <c r="J131" s="60">
        <f t="shared" si="22"/>
        <v>397.37465968584667</v>
      </c>
      <c r="K131" s="60">
        <f t="shared" si="18"/>
        <v>88616.337956132324</v>
      </c>
      <c r="L131" s="60" t="e">
        <f t="shared" si="23"/>
        <v>#N/A</v>
      </c>
      <c r="M131" s="60" t="e">
        <f t="shared" si="24"/>
        <v>#N/A</v>
      </c>
      <c r="N131" s="60">
        <f t="shared" si="25"/>
        <v>0</v>
      </c>
      <c r="O131" s="60">
        <f t="shared" si="19"/>
        <v>88.225855959324306</v>
      </c>
      <c r="P131" s="60">
        <f t="shared" si="20"/>
        <v>299.88663632239769</v>
      </c>
      <c r="Q131" s="60">
        <f t="shared" si="26"/>
        <v>388.11249228172198</v>
      </c>
      <c r="R131" s="60">
        <f t="shared" si="27"/>
        <v>86550.832929870536</v>
      </c>
      <c r="S131" s="60">
        <f t="shared" si="28"/>
        <v>2.1054788586250766</v>
      </c>
    </row>
    <row r="132" spans="1:19" ht="15">
      <c r="A132" s="51">
        <v>9</v>
      </c>
      <c r="B132" s="52">
        <v>102</v>
      </c>
      <c r="C132" s="47">
        <f t="shared" si="21"/>
        <v>42644</v>
      </c>
      <c r="D132" s="47">
        <f t="shared" si="29"/>
        <v>42675</v>
      </c>
      <c r="E132" s="61" t="e">
        <f>VLOOKUP(D132,'Kursy BM'!A:F,3,FALSE)</f>
        <v>#N/A</v>
      </c>
      <c r="F132" s="61" t="e">
        <f>IFERROR(IFERROR(IFERROR(VLOOKUP(D132,'Kursy średnie NBP'!A:G,4,FALSE),VLOOKUP(D132-1,'Kursy średnie NBP'!A:G,4,FALSE)),VLOOKUP(D132-2,'Kursy średnie NBP'!A:G,4,FALSE)),VLOOKUP(D132-3,'Kursy średnie NBP'!A:G,4,FALSE))</f>
        <v>#N/A</v>
      </c>
      <c r="G132" s="53">
        <f>IFERROR(VLOOKUP(C132,'LIBOR 3M CHF'!A:B,2,FALSE)+$D$1,'LIBOR 3M CHF'!$B$34+$D$1)</f>
        <v>1.2189999999999999E-2</v>
      </c>
      <c r="H132" s="60">
        <f t="shared" si="16"/>
        <v>90.019429973771068</v>
      </c>
      <c r="I132" s="60">
        <f t="shared" si="17"/>
        <v>307.35522971207604</v>
      </c>
      <c r="J132" s="60">
        <f t="shared" si="22"/>
        <v>397.37465968584712</v>
      </c>
      <c r="K132" s="60">
        <f t="shared" si="18"/>
        <v>88308.982726420247</v>
      </c>
      <c r="L132" s="60" t="e">
        <f t="shared" si="23"/>
        <v>#N/A</v>
      </c>
      <c r="M132" s="60" t="e">
        <f t="shared" si="24"/>
        <v>#N/A</v>
      </c>
      <c r="N132" s="60">
        <f t="shared" si="25"/>
        <v>0</v>
      </c>
      <c r="O132" s="60">
        <f t="shared" si="19"/>
        <v>87.921221117926805</v>
      </c>
      <c r="P132" s="60">
        <f t="shared" si="20"/>
        <v>300.19127116379565</v>
      </c>
      <c r="Q132" s="60">
        <f t="shared" si="26"/>
        <v>388.11249228172244</v>
      </c>
      <c r="R132" s="60">
        <f t="shared" si="27"/>
        <v>86250.641658706736</v>
      </c>
      <c r="S132" s="60">
        <f t="shared" si="28"/>
        <v>2.0982088558442626</v>
      </c>
    </row>
    <row r="133" spans="1:19" ht="15">
      <c r="A133" s="51">
        <v>9</v>
      </c>
      <c r="B133" s="52">
        <v>103</v>
      </c>
      <c r="C133" s="47">
        <f t="shared" si="21"/>
        <v>42644</v>
      </c>
      <c r="D133" s="47">
        <f t="shared" si="29"/>
        <v>42705</v>
      </c>
      <c r="E133" s="61" t="e">
        <f>VLOOKUP(D133,'Kursy BM'!A:F,3,FALSE)</f>
        <v>#N/A</v>
      </c>
      <c r="F133" s="61" t="e">
        <f>IFERROR(IFERROR(IFERROR(VLOOKUP(D133,'Kursy średnie NBP'!A:G,4,FALSE),VLOOKUP(D133-1,'Kursy średnie NBP'!A:G,4,FALSE)),VLOOKUP(D133-2,'Kursy średnie NBP'!A:G,4,FALSE)),VLOOKUP(D133-3,'Kursy średnie NBP'!A:G,4,FALSE))</f>
        <v>#N/A</v>
      </c>
      <c r="G133" s="53">
        <f>IFERROR(VLOOKUP(C133,'LIBOR 3M CHF'!A:B,2,FALSE)+$D$1,'LIBOR 3M CHF'!$B$34+$D$1)</f>
        <v>1.2189999999999999E-2</v>
      </c>
      <c r="H133" s="60">
        <f t="shared" si="16"/>
        <v>89.707208286255224</v>
      </c>
      <c r="I133" s="60">
        <f t="shared" si="17"/>
        <v>307.66745139959176</v>
      </c>
      <c r="J133" s="60">
        <f t="shared" si="22"/>
        <v>397.37465968584695</v>
      </c>
      <c r="K133" s="60">
        <f t="shared" si="18"/>
        <v>88001.31527502065</v>
      </c>
      <c r="L133" s="60" t="e">
        <f t="shared" si="23"/>
        <v>#N/A</v>
      </c>
      <c r="M133" s="60" t="e">
        <f t="shared" si="24"/>
        <v>#N/A</v>
      </c>
      <c r="N133" s="60">
        <f t="shared" si="25"/>
        <v>0</v>
      </c>
      <c r="O133" s="60">
        <f t="shared" si="19"/>
        <v>87.616276818302921</v>
      </c>
      <c r="P133" s="60">
        <f t="shared" si="20"/>
        <v>300.49621546341939</v>
      </c>
      <c r="Q133" s="60">
        <f t="shared" si="26"/>
        <v>388.11249228172233</v>
      </c>
      <c r="R133" s="60">
        <f t="shared" si="27"/>
        <v>85950.145443243324</v>
      </c>
      <c r="S133" s="60">
        <f t="shared" si="28"/>
        <v>2.0909314679523021</v>
      </c>
    </row>
    <row r="134" spans="1:19" ht="15">
      <c r="A134" s="51">
        <v>9</v>
      </c>
      <c r="B134" s="52">
        <v>104</v>
      </c>
      <c r="C134" s="47">
        <f t="shared" si="21"/>
        <v>42644</v>
      </c>
      <c r="D134" s="47">
        <f t="shared" si="29"/>
        <v>42736</v>
      </c>
      <c r="E134" s="61" t="e">
        <f>VLOOKUP(D134,'Kursy BM'!A:F,3,FALSE)</f>
        <v>#N/A</v>
      </c>
      <c r="F134" s="61" t="e">
        <f>IFERROR(IFERROR(IFERROR(VLOOKUP(D134,'Kursy średnie NBP'!A:G,4,FALSE),VLOOKUP(D134-1,'Kursy średnie NBP'!A:G,4,FALSE)),VLOOKUP(D134-2,'Kursy średnie NBP'!A:G,4,FALSE)),VLOOKUP(D134-3,'Kursy średnie NBP'!A:G,4,FALSE))</f>
        <v>#N/A</v>
      </c>
      <c r="G134" s="53">
        <f>IFERROR(VLOOKUP(C134,'LIBOR 3M CHF'!A:B,2,FALSE)+$D$1,'LIBOR 3M CHF'!$B$34+$D$1)</f>
        <v>1.2189999999999999E-2</v>
      </c>
      <c r="H134" s="60">
        <f t="shared" si="16"/>
        <v>89.394669433541793</v>
      </c>
      <c r="I134" s="60">
        <f t="shared" si="17"/>
        <v>307.97999025230536</v>
      </c>
      <c r="J134" s="60">
        <f t="shared" si="22"/>
        <v>397.37465968584718</v>
      </c>
      <c r="K134" s="60">
        <f t="shared" si="18"/>
        <v>87693.335284768342</v>
      </c>
      <c r="L134" s="60" t="e">
        <f t="shared" si="23"/>
        <v>#N/A</v>
      </c>
      <c r="M134" s="60" t="e">
        <f t="shared" si="24"/>
        <v>#N/A</v>
      </c>
      <c r="N134" s="60">
        <f t="shared" si="25"/>
        <v>0</v>
      </c>
      <c r="O134" s="60">
        <f t="shared" si="19"/>
        <v>87.311022746094665</v>
      </c>
      <c r="P134" s="60">
        <f t="shared" si="20"/>
        <v>300.8014695356278</v>
      </c>
      <c r="Q134" s="60">
        <f t="shared" si="26"/>
        <v>388.11249228172244</v>
      </c>
      <c r="R134" s="60">
        <f t="shared" si="27"/>
        <v>85649.343973707699</v>
      </c>
      <c r="S134" s="60">
        <f t="shared" si="28"/>
        <v>2.0836466874471284</v>
      </c>
    </row>
    <row r="135" spans="1:19" ht="15">
      <c r="A135" s="51">
        <v>9</v>
      </c>
      <c r="B135" s="52">
        <v>105</v>
      </c>
      <c r="C135" s="47">
        <f t="shared" si="21"/>
        <v>42736</v>
      </c>
      <c r="D135" s="47">
        <f t="shared" si="29"/>
        <v>42767</v>
      </c>
      <c r="E135" s="61" t="e">
        <f>VLOOKUP(D135,'Kursy BM'!A:F,3,FALSE)</f>
        <v>#N/A</v>
      </c>
      <c r="F135" s="61" t="e">
        <f>IFERROR(IFERROR(IFERROR(VLOOKUP(D135,'Kursy średnie NBP'!A:G,4,FALSE),VLOOKUP(D135-1,'Kursy średnie NBP'!A:G,4,FALSE)),VLOOKUP(D135-2,'Kursy średnie NBP'!A:G,4,FALSE)),VLOOKUP(D135-3,'Kursy średnie NBP'!A:G,4,FALSE))</f>
        <v>#N/A</v>
      </c>
      <c r="G135" s="53">
        <f>IFERROR(VLOOKUP(C135,'LIBOR 3M CHF'!A:B,2,FALSE)+$D$1,'LIBOR 3M CHF'!$B$34+$D$1)</f>
        <v>1.2189999999999999E-2</v>
      </c>
      <c r="H135" s="60">
        <f t="shared" si="16"/>
        <v>89.081813093443827</v>
      </c>
      <c r="I135" s="60">
        <f t="shared" si="17"/>
        <v>308.29284659240369</v>
      </c>
      <c r="J135" s="60">
        <f t="shared" si="22"/>
        <v>397.37465968584752</v>
      </c>
      <c r="K135" s="60">
        <f t="shared" si="18"/>
        <v>87385.042438175937</v>
      </c>
      <c r="L135" s="60" t="e">
        <f t="shared" si="23"/>
        <v>#N/A</v>
      </c>
      <c r="M135" s="60" t="e">
        <f t="shared" si="24"/>
        <v>#N/A</v>
      </c>
      <c r="N135" s="60">
        <f t="shared" si="25"/>
        <v>0</v>
      </c>
      <c r="O135" s="60">
        <f t="shared" si="19"/>
        <v>87.005458586624727</v>
      </c>
      <c r="P135" s="60">
        <f t="shared" si="20"/>
        <v>301.10703369509815</v>
      </c>
      <c r="Q135" s="60">
        <f t="shared" si="26"/>
        <v>388.11249228172289</v>
      </c>
      <c r="R135" s="60">
        <f t="shared" si="27"/>
        <v>85348.236940012604</v>
      </c>
      <c r="S135" s="60">
        <f t="shared" si="28"/>
        <v>2.0763545068191007</v>
      </c>
    </row>
    <row r="136" spans="1:19" ht="15">
      <c r="A136" s="51">
        <v>9</v>
      </c>
      <c r="B136" s="52">
        <v>106</v>
      </c>
      <c r="C136" s="47">
        <f t="shared" si="21"/>
        <v>42736</v>
      </c>
      <c r="D136" s="47">
        <f t="shared" si="29"/>
        <v>42795</v>
      </c>
      <c r="E136" s="61" t="e">
        <f>VLOOKUP(D136,'Kursy BM'!A:F,3,FALSE)</f>
        <v>#N/A</v>
      </c>
      <c r="F136" s="61" t="e">
        <f>IFERROR(IFERROR(IFERROR(VLOOKUP(D136,'Kursy średnie NBP'!A:G,4,FALSE),VLOOKUP(D136-1,'Kursy średnie NBP'!A:G,4,FALSE)),VLOOKUP(D136-2,'Kursy średnie NBP'!A:G,4,FALSE)),VLOOKUP(D136-3,'Kursy średnie NBP'!A:G,4,FALSE))</f>
        <v>#N/A</v>
      </c>
      <c r="G136" s="53">
        <f>IFERROR(VLOOKUP(C136,'LIBOR 3M CHF'!A:B,2,FALSE)+$D$1,'LIBOR 3M CHF'!$B$34+$D$1)</f>
        <v>1.2189999999999999E-2</v>
      </c>
      <c r="H136" s="60">
        <f t="shared" si="16"/>
        <v>88.768638943447044</v>
      </c>
      <c r="I136" s="60">
        <f t="shared" si="17"/>
        <v>308.60602074240035</v>
      </c>
      <c r="J136" s="60">
        <f t="shared" si="22"/>
        <v>397.3746596858474</v>
      </c>
      <c r="K136" s="60">
        <f t="shared" si="18"/>
        <v>87076.436417433535</v>
      </c>
      <c r="L136" s="60" t="e">
        <f t="shared" si="23"/>
        <v>#N/A</v>
      </c>
      <c r="M136" s="60" t="e">
        <f t="shared" si="24"/>
        <v>#N/A</v>
      </c>
      <c r="N136" s="60">
        <f t="shared" si="25"/>
        <v>0</v>
      </c>
      <c r="O136" s="60">
        <f t="shared" si="19"/>
        <v>86.699584024896126</v>
      </c>
      <c r="P136" s="60">
        <f t="shared" si="20"/>
        <v>301.41290825682671</v>
      </c>
      <c r="Q136" s="60">
        <f t="shared" si="26"/>
        <v>388.11249228172284</v>
      </c>
      <c r="R136" s="60">
        <f t="shared" si="27"/>
        <v>85046.824031755779</v>
      </c>
      <c r="S136" s="60">
        <f t="shared" si="28"/>
        <v>2.0690549185509184</v>
      </c>
    </row>
    <row r="137" spans="1:19" ht="15">
      <c r="A137" s="51">
        <v>9</v>
      </c>
      <c r="B137" s="52">
        <v>107</v>
      </c>
      <c r="C137" s="47">
        <f t="shared" si="21"/>
        <v>42736</v>
      </c>
      <c r="D137" s="47">
        <f t="shared" si="29"/>
        <v>42826</v>
      </c>
      <c r="E137" s="61" t="e">
        <f>VLOOKUP(D137,'Kursy BM'!A:F,3,FALSE)</f>
        <v>#N/A</v>
      </c>
      <c r="F137" s="61" t="e">
        <f>IFERROR(IFERROR(IFERROR(VLOOKUP(D137,'Kursy średnie NBP'!A:G,4,FALSE),VLOOKUP(D137-1,'Kursy średnie NBP'!A:G,4,FALSE)),VLOOKUP(D137-2,'Kursy średnie NBP'!A:G,4,FALSE)),VLOOKUP(D137-3,'Kursy średnie NBP'!A:G,4,FALSE))</f>
        <v>#N/A</v>
      </c>
      <c r="G137" s="53">
        <f>IFERROR(VLOOKUP(C137,'LIBOR 3M CHF'!A:B,2,FALSE)+$D$1,'LIBOR 3M CHF'!$B$34+$D$1)</f>
        <v>1.2189999999999999E-2</v>
      </c>
      <c r="H137" s="60">
        <f t="shared" si="16"/>
        <v>88.455146660709559</v>
      </c>
      <c r="I137" s="60">
        <f t="shared" si="17"/>
        <v>308.9195130251382</v>
      </c>
      <c r="J137" s="60">
        <f t="shared" si="22"/>
        <v>397.37465968584775</v>
      </c>
      <c r="K137" s="60">
        <f t="shared" si="18"/>
        <v>86767.516904408403</v>
      </c>
      <c r="L137" s="60" t="e">
        <f t="shared" si="23"/>
        <v>#N/A</v>
      </c>
      <c r="M137" s="60" t="e">
        <f t="shared" si="24"/>
        <v>#N/A</v>
      </c>
      <c r="N137" s="60">
        <f t="shared" si="25"/>
        <v>0</v>
      </c>
      <c r="O137" s="60">
        <f t="shared" si="19"/>
        <v>86.393398745591909</v>
      </c>
      <c r="P137" s="60">
        <f t="shared" si="20"/>
        <v>301.71909353613125</v>
      </c>
      <c r="Q137" s="60">
        <f t="shared" si="26"/>
        <v>388.11249228172318</v>
      </c>
      <c r="R137" s="60">
        <f t="shared" si="27"/>
        <v>84745.104938219651</v>
      </c>
      <c r="S137" s="60">
        <f t="shared" si="28"/>
        <v>2.0617479151176497</v>
      </c>
    </row>
    <row r="138" spans="1:19" ht="15">
      <c r="A138" s="51">
        <v>9</v>
      </c>
      <c r="B138" s="52">
        <v>108</v>
      </c>
      <c r="C138" s="47">
        <f t="shared" si="21"/>
        <v>42826</v>
      </c>
      <c r="D138" s="47">
        <f t="shared" si="29"/>
        <v>42856</v>
      </c>
      <c r="E138" s="61" t="e">
        <f>VLOOKUP(D138,'Kursy BM'!A:F,3,FALSE)</f>
        <v>#N/A</v>
      </c>
      <c r="F138" s="61" t="e">
        <f>IFERROR(IFERROR(IFERROR(VLOOKUP(D138,'Kursy średnie NBP'!A:G,4,FALSE),VLOOKUP(D138-1,'Kursy średnie NBP'!A:G,4,FALSE)),VLOOKUP(D138-2,'Kursy średnie NBP'!A:G,4,FALSE)),VLOOKUP(D138-3,'Kursy średnie NBP'!A:G,4,FALSE))</f>
        <v>#N/A</v>
      </c>
      <c r="G138" s="53">
        <f>IFERROR(VLOOKUP(C138,'LIBOR 3M CHF'!A:B,2,FALSE)+$D$1,'LIBOR 3M CHF'!$B$34+$D$1)</f>
        <v>1.2189999999999999E-2</v>
      </c>
      <c r="H138" s="60">
        <f t="shared" si="16"/>
        <v>88.141335922061529</v>
      </c>
      <c r="I138" s="60">
        <f t="shared" si="17"/>
        <v>309.2333237637863</v>
      </c>
      <c r="J138" s="60">
        <f t="shared" si="22"/>
        <v>397.37465968584786</v>
      </c>
      <c r="K138" s="60">
        <f t="shared" si="18"/>
        <v>86458.283580644624</v>
      </c>
      <c r="L138" s="60" t="e">
        <f t="shared" si="23"/>
        <v>#N/A</v>
      </c>
      <c r="M138" s="60" t="e">
        <f t="shared" si="24"/>
        <v>#N/A</v>
      </c>
      <c r="N138" s="60">
        <f t="shared" si="25"/>
        <v>0</v>
      </c>
      <c r="O138" s="60">
        <f t="shared" si="19"/>
        <v>86.086902433074783</v>
      </c>
      <c r="P138" s="60">
        <f t="shared" si="20"/>
        <v>302.02558984864839</v>
      </c>
      <c r="Q138" s="60">
        <f t="shared" si="26"/>
        <v>388.11249228172318</v>
      </c>
      <c r="R138" s="60">
        <f t="shared" si="27"/>
        <v>84443.079348371</v>
      </c>
      <c r="S138" s="60">
        <f t="shared" si="28"/>
        <v>2.0544334889867457</v>
      </c>
    </row>
    <row r="139" spans="1:19" ht="15">
      <c r="A139" s="49">
        <v>10</v>
      </c>
      <c r="B139" s="50">
        <v>109</v>
      </c>
      <c r="C139" s="47">
        <f t="shared" si="21"/>
        <v>42826</v>
      </c>
      <c r="D139" s="47">
        <f t="shared" si="29"/>
        <v>42887</v>
      </c>
      <c r="E139" s="61" t="e">
        <f>VLOOKUP(D139,'Kursy BM'!A:F,3,FALSE)</f>
        <v>#N/A</v>
      </c>
      <c r="F139" s="61" t="e">
        <f>IFERROR(IFERROR(IFERROR(VLOOKUP(D139,'Kursy średnie NBP'!A:G,4,FALSE),VLOOKUP(D139-1,'Kursy średnie NBP'!A:G,4,FALSE)),VLOOKUP(D139-2,'Kursy średnie NBP'!A:G,4,FALSE)),VLOOKUP(D139-3,'Kursy średnie NBP'!A:G,4,FALSE))</f>
        <v>#N/A</v>
      </c>
      <c r="G139" s="53">
        <f>IFERROR(VLOOKUP(C139,'LIBOR 3M CHF'!A:B,2,FALSE)+$D$1,'LIBOR 3M CHF'!$B$34+$D$1)</f>
        <v>1.2189999999999999E-2</v>
      </c>
      <c r="H139" s="60">
        <f t="shared" si="16"/>
        <v>87.827206404004826</v>
      </c>
      <c r="I139" s="60">
        <f t="shared" si="17"/>
        <v>309.54745328184322</v>
      </c>
      <c r="J139" s="60">
        <f t="shared" si="22"/>
        <v>397.37465968584803</v>
      </c>
      <c r="K139" s="60">
        <f t="shared" si="18"/>
        <v>86148.736127362776</v>
      </c>
      <c r="L139" s="60" t="e">
        <f t="shared" si="23"/>
        <v>#N/A</v>
      </c>
      <c r="M139" s="60" t="e">
        <f t="shared" si="24"/>
        <v>#N/A</v>
      </c>
      <c r="N139" s="60">
        <f t="shared" si="25"/>
        <v>0</v>
      </c>
      <c r="O139" s="60">
        <f t="shared" si="19"/>
        <v>85.780094771386871</v>
      </c>
      <c r="P139" s="60">
        <f t="shared" si="20"/>
        <v>302.33239751033648</v>
      </c>
      <c r="Q139" s="60">
        <f t="shared" si="26"/>
        <v>388.11249228172335</v>
      </c>
      <c r="R139" s="60">
        <f t="shared" si="27"/>
        <v>84140.746950860659</v>
      </c>
      <c r="S139" s="60">
        <f t="shared" si="28"/>
        <v>2.0471116326179555</v>
      </c>
    </row>
    <row r="140" spans="1:19" ht="15">
      <c r="A140" s="49">
        <v>10</v>
      </c>
      <c r="B140" s="50">
        <v>110</v>
      </c>
      <c r="C140" s="47">
        <f t="shared" si="21"/>
        <v>42826</v>
      </c>
      <c r="D140" s="47">
        <f t="shared" si="29"/>
        <v>42917</v>
      </c>
      <c r="E140" s="61" t="e">
        <f>VLOOKUP(D140,'Kursy BM'!A:F,3,FALSE)</f>
        <v>#N/A</v>
      </c>
      <c r="F140" s="61" t="e">
        <f>IFERROR(IFERROR(IFERROR(VLOOKUP(D140,'Kursy średnie NBP'!A:G,4,FALSE),VLOOKUP(D140-1,'Kursy średnie NBP'!A:G,4,FALSE)),VLOOKUP(D140-2,'Kursy średnie NBP'!A:G,4,FALSE)),VLOOKUP(D140-3,'Kursy średnie NBP'!A:G,4,FALSE))</f>
        <v>#N/A</v>
      </c>
      <c r="G140" s="53">
        <f>IFERROR(VLOOKUP(C140,'LIBOR 3M CHF'!A:B,2,FALSE)+$D$1,'LIBOR 3M CHF'!$B$34+$D$1)</f>
        <v>1.2189999999999999E-2</v>
      </c>
      <c r="H140" s="60">
        <f t="shared" si="16"/>
        <v>87.512757782712683</v>
      </c>
      <c r="I140" s="60">
        <f t="shared" si="17"/>
        <v>309.8619019031355</v>
      </c>
      <c r="J140" s="60">
        <f t="shared" si="22"/>
        <v>397.3746596858482</v>
      </c>
      <c r="K140" s="60">
        <f t="shared" si="18"/>
        <v>85838.874225459644</v>
      </c>
      <c r="L140" s="60" t="e">
        <f t="shared" si="23"/>
        <v>#N/A</v>
      </c>
      <c r="M140" s="60" t="e">
        <f t="shared" si="24"/>
        <v>#N/A</v>
      </c>
      <c r="N140" s="60">
        <f t="shared" si="25"/>
        <v>0</v>
      </c>
      <c r="O140" s="60">
        <f t="shared" si="19"/>
        <v>85.472975444249272</v>
      </c>
      <c r="P140" s="60">
        <f t="shared" si="20"/>
        <v>302.63951683747428</v>
      </c>
      <c r="Q140" s="60">
        <f t="shared" si="26"/>
        <v>388.11249228172358</v>
      </c>
      <c r="R140" s="60">
        <f t="shared" si="27"/>
        <v>83838.107434023186</v>
      </c>
      <c r="S140" s="60">
        <f t="shared" si="28"/>
        <v>2.0397823384634108</v>
      </c>
    </row>
    <row r="141" spans="1:19" ht="15">
      <c r="A141" s="49">
        <v>10</v>
      </c>
      <c r="B141" s="50">
        <v>111</v>
      </c>
      <c r="C141" s="47">
        <f t="shared" si="21"/>
        <v>42917</v>
      </c>
      <c r="D141" s="47">
        <f t="shared" si="29"/>
        <v>42948</v>
      </c>
      <c r="E141" s="61" t="e">
        <f>VLOOKUP(D141,'Kursy BM'!A:F,3,FALSE)</f>
        <v>#N/A</v>
      </c>
      <c r="F141" s="61" t="e">
        <f>IFERROR(IFERROR(IFERROR(VLOOKUP(D141,'Kursy średnie NBP'!A:G,4,FALSE),VLOOKUP(D141-1,'Kursy średnie NBP'!A:G,4,FALSE)),VLOOKUP(D141-2,'Kursy średnie NBP'!A:G,4,FALSE)),VLOOKUP(D141-3,'Kursy średnie NBP'!A:G,4,FALSE))</f>
        <v>#N/A</v>
      </c>
      <c r="G141" s="53">
        <f>IFERROR(VLOOKUP(C141,'LIBOR 3M CHF'!A:B,2,FALSE)+$D$1,'LIBOR 3M CHF'!$B$34+$D$1)</f>
        <v>1.2189999999999999E-2</v>
      </c>
      <c r="H141" s="60">
        <f t="shared" si="16"/>
        <v>87.197989734029406</v>
      </c>
      <c r="I141" s="60">
        <f t="shared" si="17"/>
        <v>310.17666995181924</v>
      </c>
      <c r="J141" s="60">
        <f t="shared" si="22"/>
        <v>397.37465968584866</v>
      </c>
      <c r="K141" s="60">
        <f t="shared" si="18"/>
        <v>85528.697555507824</v>
      </c>
      <c r="L141" s="60" t="e">
        <f t="shared" si="23"/>
        <v>#N/A</v>
      </c>
      <c r="M141" s="60" t="e">
        <f t="shared" si="24"/>
        <v>#N/A</v>
      </c>
      <c r="N141" s="60">
        <f t="shared" si="25"/>
        <v>0</v>
      </c>
      <c r="O141" s="60">
        <f t="shared" si="19"/>
        <v>85.165544135061879</v>
      </c>
      <c r="P141" s="60">
        <f t="shared" si="20"/>
        <v>302.94694814666207</v>
      </c>
      <c r="Q141" s="60">
        <f t="shared" si="26"/>
        <v>388.11249228172392</v>
      </c>
      <c r="R141" s="60">
        <f t="shared" si="27"/>
        <v>83535.16048587652</v>
      </c>
      <c r="S141" s="60">
        <f t="shared" si="28"/>
        <v>2.0324455989675272</v>
      </c>
    </row>
    <row r="142" spans="1:19" ht="15">
      <c r="A142" s="49">
        <v>10</v>
      </c>
      <c r="B142" s="50">
        <v>112</v>
      </c>
      <c r="C142" s="47">
        <f t="shared" si="21"/>
        <v>42917</v>
      </c>
      <c r="D142" s="47">
        <f t="shared" si="29"/>
        <v>42979</v>
      </c>
      <c r="E142" s="61" t="e">
        <f>VLOOKUP(D142,'Kursy BM'!A:F,3,FALSE)</f>
        <v>#N/A</v>
      </c>
      <c r="F142" s="61" t="e">
        <f>IFERROR(IFERROR(IFERROR(VLOOKUP(D142,'Kursy średnie NBP'!A:G,4,FALSE),VLOOKUP(D142-1,'Kursy średnie NBP'!A:G,4,FALSE)),VLOOKUP(D142-2,'Kursy średnie NBP'!A:G,4,FALSE)),VLOOKUP(D142-3,'Kursy średnie NBP'!A:G,4,FALSE))</f>
        <v>#N/A</v>
      </c>
      <c r="G142" s="53">
        <f>IFERROR(VLOOKUP(C142,'LIBOR 3M CHF'!A:B,2,FALSE)+$D$1,'LIBOR 3M CHF'!$B$34+$D$1)</f>
        <v>1.2189999999999999E-2</v>
      </c>
      <c r="H142" s="60">
        <f t="shared" si="16"/>
        <v>86.882901933470023</v>
      </c>
      <c r="I142" s="60">
        <f t="shared" si="17"/>
        <v>310.49175775237853</v>
      </c>
      <c r="J142" s="60">
        <f t="shared" si="22"/>
        <v>397.37465968584854</v>
      </c>
      <c r="K142" s="60">
        <f t="shared" si="18"/>
        <v>85218.20579775545</v>
      </c>
      <c r="L142" s="60" t="e">
        <f t="shared" si="23"/>
        <v>#N/A</v>
      </c>
      <c r="M142" s="60" t="e">
        <f t="shared" si="24"/>
        <v>#N/A</v>
      </c>
      <c r="N142" s="60">
        <f t="shared" si="25"/>
        <v>0</v>
      </c>
      <c r="O142" s="60">
        <f t="shared" si="19"/>
        <v>84.857800526902892</v>
      </c>
      <c r="P142" s="60">
        <f t="shared" si="20"/>
        <v>303.25469175482095</v>
      </c>
      <c r="Q142" s="60">
        <f t="shared" si="26"/>
        <v>388.11249228172386</v>
      </c>
      <c r="R142" s="60">
        <f t="shared" si="27"/>
        <v>83231.905794121703</v>
      </c>
      <c r="S142" s="60">
        <f t="shared" si="28"/>
        <v>2.0251014065671313</v>
      </c>
    </row>
    <row r="143" spans="1:19" ht="15">
      <c r="A143" s="49">
        <v>10</v>
      </c>
      <c r="B143" s="50">
        <v>113</v>
      </c>
      <c r="C143" s="47">
        <f t="shared" si="21"/>
        <v>42917</v>
      </c>
      <c r="D143" s="47">
        <f t="shared" si="29"/>
        <v>43009</v>
      </c>
      <c r="E143" s="61" t="e">
        <f>VLOOKUP(D143,'Kursy BM'!A:F,3,FALSE)</f>
        <v>#N/A</v>
      </c>
      <c r="F143" s="61" t="e">
        <f>IFERROR(IFERROR(IFERROR(VLOOKUP(D143,'Kursy średnie NBP'!A:G,4,FALSE),VLOOKUP(D143-1,'Kursy średnie NBP'!A:G,4,FALSE)),VLOOKUP(D143-2,'Kursy średnie NBP'!A:G,4,FALSE)),VLOOKUP(D143-3,'Kursy średnie NBP'!A:G,4,FALSE))</f>
        <v>#N/A</v>
      </c>
      <c r="G143" s="53">
        <f>IFERROR(VLOOKUP(C143,'LIBOR 3M CHF'!A:B,2,FALSE)+$D$1,'LIBOR 3M CHF'!$B$34+$D$1)</f>
        <v>1.2189999999999999E-2</v>
      </c>
      <c r="H143" s="60">
        <f t="shared" si="16"/>
        <v>86.5674940562199</v>
      </c>
      <c r="I143" s="60">
        <f t="shared" si="17"/>
        <v>310.80716562962903</v>
      </c>
      <c r="J143" s="60">
        <f t="shared" si="22"/>
        <v>397.37465968584894</v>
      </c>
      <c r="K143" s="60">
        <f t="shared" si="18"/>
        <v>84907.398632125827</v>
      </c>
      <c r="L143" s="60" t="e">
        <f t="shared" si="23"/>
        <v>#N/A</v>
      </c>
      <c r="M143" s="60" t="e">
        <f t="shared" si="24"/>
        <v>#N/A</v>
      </c>
      <c r="N143" s="60">
        <f t="shared" si="25"/>
        <v>0</v>
      </c>
      <c r="O143" s="60">
        <f t="shared" si="19"/>
        <v>84.549744302528623</v>
      </c>
      <c r="P143" s="60">
        <f t="shared" si="20"/>
        <v>303.56274797919559</v>
      </c>
      <c r="Q143" s="60">
        <f t="shared" si="26"/>
        <v>388.1124922817242</v>
      </c>
      <c r="R143" s="60">
        <f t="shared" si="27"/>
        <v>82928.343046142501</v>
      </c>
      <c r="S143" s="60">
        <f t="shared" si="28"/>
        <v>2.0177497536912767</v>
      </c>
    </row>
    <row r="144" spans="1:19" ht="15">
      <c r="A144" s="49">
        <v>10</v>
      </c>
      <c r="B144" s="50">
        <v>114</v>
      </c>
      <c r="C144" s="47">
        <f t="shared" si="21"/>
        <v>43009</v>
      </c>
      <c r="D144" s="47">
        <f t="shared" si="29"/>
        <v>43040</v>
      </c>
      <c r="E144" s="61" t="e">
        <f>VLOOKUP(D144,'Kursy BM'!A:F,3,FALSE)</f>
        <v>#N/A</v>
      </c>
      <c r="F144" s="61" t="e">
        <f>IFERROR(IFERROR(IFERROR(VLOOKUP(D144,'Kursy średnie NBP'!A:G,4,FALSE),VLOOKUP(D144-1,'Kursy średnie NBP'!A:G,4,FALSE)),VLOOKUP(D144-2,'Kursy średnie NBP'!A:G,4,FALSE)),VLOOKUP(D144-3,'Kursy średnie NBP'!A:G,4,FALSE))</f>
        <v>#N/A</v>
      </c>
      <c r="G144" s="53">
        <f>IFERROR(VLOOKUP(C144,'LIBOR 3M CHF'!A:B,2,FALSE)+$D$1,'LIBOR 3M CHF'!$B$34+$D$1)</f>
        <v>1.2189999999999999E-2</v>
      </c>
      <c r="H144" s="60">
        <f t="shared" si="16"/>
        <v>86.25176577713448</v>
      </c>
      <c r="I144" s="60">
        <f t="shared" si="17"/>
        <v>311.12289390871473</v>
      </c>
      <c r="J144" s="60">
        <f t="shared" si="22"/>
        <v>397.37465968584922</v>
      </c>
      <c r="K144" s="60">
        <f t="shared" si="18"/>
        <v>84596.275738217111</v>
      </c>
      <c r="L144" s="60" t="e">
        <f t="shared" si="23"/>
        <v>#N/A</v>
      </c>
      <c r="M144" s="60" t="e">
        <f t="shared" si="24"/>
        <v>#N/A</v>
      </c>
      <c r="N144" s="60">
        <f t="shared" si="25"/>
        <v>0</v>
      </c>
      <c r="O144" s="60">
        <f t="shared" si="19"/>
        <v>84.24137514437308</v>
      </c>
      <c r="P144" s="60">
        <f t="shared" si="20"/>
        <v>303.8711171373514</v>
      </c>
      <c r="Q144" s="60">
        <f t="shared" si="26"/>
        <v>388.11249228172449</v>
      </c>
      <c r="R144" s="60">
        <f t="shared" si="27"/>
        <v>82624.471929005143</v>
      </c>
      <c r="S144" s="60">
        <f t="shared" si="28"/>
        <v>2.0103906327613998</v>
      </c>
    </row>
    <row r="145" spans="1:19" ht="15">
      <c r="A145" s="49">
        <v>10</v>
      </c>
      <c r="B145" s="50">
        <v>115</v>
      </c>
      <c r="C145" s="47">
        <f t="shared" si="21"/>
        <v>43009</v>
      </c>
      <c r="D145" s="47">
        <f t="shared" si="29"/>
        <v>43070</v>
      </c>
      <c r="E145" s="61" t="e">
        <f>VLOOKUP(D145,'Kursy BM'!A:F,3,FALSE)</f>
        <v>#N/A</v>
      </c>
      <c r="F145" s="61" t="e">
        <f>IFERROR(IFERROR(IFERROR(VLOOKUP(D145,'Kursy średnie NBP'!A:G,4,FALSE),VLOOKUP(D145-1,'Kursy średnie NBP'!A:G,4,FALSE)),VLOOKUP(D145-2,'Kursy średnie NBP'!A:G,4,FALSE)),VLOOKUP(D145-3,'Kursy średnie NBP'!A:G,4,FALSE))</f>
        <v>#N/A</v>
      </c>
      <c r="G145" s="53">
        <f>IFERROR(VLOOKUP(C145,'LIBOR 3M CHF'!A:B,2,FALSE)+$D$1,'LIBOR 3M CHF'!$B$34+$D$1)</f>
        <v>1.2189999999999999E-2</v>
      </c>
      <c r="H145" s="60">
        <f t="shared" si="16"/>
        <v>85.935716770738878</v>
      </c>
      <c r="I145" s="60">
        <f t="shared" si="17"/>
        <v>311.43894291511026</v>
      </c>
      <c r="J145" s="60">
        <f t="shared" si="22"/>
        <v>397.37465968584911</v>
      </c>
      <c r="K145" s="60">
        <f t="shared" si="18"/>
        <v>84284.836795302006</v>
      </c>
      <c r="L145" s="60" t="e">
        <f t="shared" si="23"/>
        <v>#N/A</v>
      </c>
      <c r="M145" s="60" t="e">
        <f t="shared" si="24"/>
        <v>#N/A</v>
      </c>
      <c r="N145" s="60">
        <f t="shared" si="25"/>
        <v>0</v>
      </c>
      <c r="O145" s="60">
        <f t="shared" si="19"/>
        <v>83.932692734547715</v>
      </c>
      <c r="P145" s="60">
        <f t="shared" si="20"/>
        <v>304.17979954717657</v>
      </c>
      <c r="Q145" s="60">
        <f t="shared" si="26"/>
        <v>388.11249228172426</v>
      </c>
      <c r="R145" s="60">
        <f t="shared" si="27"/>
        <v>82320.292129457972</v>
      </c>
      <c r="S145" s="60">
        <f t="shared" si="28"/>
        <v>2.0030240361911638</v>
      </c>
    </row>
    <row r="146" spans="1:19" ht="15">
      <c r="A146" s="49">
        <v>10</v>
      </c>
      <c r="B146" s="50">
        <v>116</v>
      </c>
      <c r="C146" s="47">
        <f t="shared" si="21"/>
        <v>43009</v>
      </c>
      <c r="D146" s="47">
        <f t="shared" si="29"/>
        <v>43101</v>
      </c>
      <c r="E146" s="61" t="e">
        <f>VLOOKUP(D146,'Kursy BM'!A:F,3,FALSE)</f>
        <v>#N/A</v>
      </c>
      <c r="F146" s="61" t="e">
        <f>IFERROR(IFERROR(IFERROR(VLOOKUP(D146,'Kursy średnie NBP'!A:G,4,FALSE),VLOOKUP(D146-1,'Kursy średnie NBP'!A:G,4,FALSE)),VLOOKUP(D146-2,'Kursy średnie NBP'!A:G,4,FALSE)),VLOOKUP(D146-3,'Kursy średnie NBP'!A:G,4,FALSE))</f>
        <v>#N/A</v>
      </c>
      <c r="G146" s="53">
        <f>IFERROR(VLOOKUP(C146,'LIBOR 3M CHF'!A:B,2,FALSE)+$D$1,'LIBOR 3M CHF'!$B$34+$D$1)</f>
        <v>1.2189999999999999E-2</v>
      </c>
      <c r="H146" s="60">
        <f t="shared" si="16"/>
        <v>85.619346711227607</v>
      </c>
      <c r="I146" s="60">
        <f t="shared" si="17"/>
        <v>311.75531297462186</v>
      </c>
      <c r="J146" s="60">
        <f t="shared" si="22"/>
        <v>397.37465968584945</v>
      </c>
      <c r="K146" s="60">
        <f t="shared" si="18"/>
        <v>83973.081482327383</v>
      </c>
      <c r="L146" s="60" t="e">
        <f t="shared" si="23"/>
        <v>#N/A</v>
      </c>
      <c r="M146" s="60" t="e">
        <f t="shared" si="24"/>
        <v>#N/A</v>
      </c>
      <c r="N146" s="60">
        <f t="shared" si="25"/>
        <v>0</v>
      </c>
      <c r="O146" s="60">
        <f t="shared" si="19"/>
        <v>83.623696754841049</v>
      </c>
      <c r="P146" s="60">
        <f t="shared" si="20"/>
        <v>304.48879552688362</v>
      </c>
      <c r="Q146" s="60">
        <f t="shared" si="26"/>
        <v>388.11249228172466</v>
      </c>
      <c r="R146" s="60">
        <f t="shared" si="27"/>
        <v>82015.803333931093</v>
      </c>
      <c r="S146" s="60">
        <f t="shared" si="28"/>
        <v>1.9956499563865577</v>
      </c>
    </row>
    <row r="147" spans="1:19" ht="15">
      <c r="A147" s="49">
        <v>10</v>
      </c>
      <c r="B147" s="50">
        <v>117</v>
      </c>
      <c r="C147" s="47">
        <f t="shared" si="21"/>
        <v>43101</v>
      </c>
      <c r="D147" s="47">
        <f t="shared" si="29"/>
        <v>43132</v>
      </c>
      <c r="E147" s="61" t="e">
        <f>VLOOKUP(D147,'Kursy BM'!A:F,3,FALSE)</f>
        <v>#N/A</v>
      </c>
      <c r="F147" s="61" t="e">
        <f>IFERROR(IFERROR(IFERROR(VLOOKUP(D147,'Kursy średnie NBP'!A:G,4,FALSE),VLOOKUP(D147-1,'Kursy średnie NBP'!A:G,4,FALSE)),VLOOKUP(D147-2,'Kursy średnie NBP'!A:G,4,FALSE)),VLOOKUP(D147-3,'Kursy średnie NBP'!A:G,4,FALSE))</f>
        <v>#N/A</v>
      </c>
      <c r="G147" s="53">
        <f>IFERROR(VLOOKUP(C147,'LIBOR 3M CHF'!A:B,2,FALSE)+$D$1,'LIBOR 3M CHF'!$B$34+$D$1)</f>
        <v>1.2189999999999999E-2</v>
      </c>
      <c r="H147" s="60">
        <f t="shared" si="16"/>
        <v>85.302655272464222</v>
      </c>
      <c r="I147" s="60">
        <f t="shared" si="17"/>
        <v>312.07200441338551</v>
      </c>
      <c r="J147" s="60">
        <f t="shared" si="22"/>
        <v>397.37465968584974</v>
      </c>
      <c r="K147" s="60">
        <f t="shared" si="18"/>
        <v>83661.009477913991</v>
      </c>
      <c r="L147" s="60" t="e">
        <f t="shared" si="23"/>
        <v>#N/A</v>
      </c>
      <c r="M147" s="60" t="e">
        <f t="shared" si="24"/>
        <v>#N/A</v>
      </c>
      <c r="N147" s="60">
        <f t="shared" si="25"/>
        <v>0</v>
      </c>
      <c r="O147" s="60">
        <f t="shared" si="19"/>
        <v>83.314386886718324</v>
      </c>
      <c r="P147" s="60">
        <f t="shared" si="20"/>
        <v>304.79810539500659</v>
      </c>
      <c r="Q147" s="60">
        <f t="shared" si="26"/>
        <v>388.11249228172494</v>
      </c>
      <c r="R147" s="60">
        <f t="shared" si="27"/>
        <v>81711.005228536087</v>
      </c>
      <c r="S147" s="60">
        <f t="shared" si="28"/>
        <v>1.9882683857458971</v>
      </c>
    </row>
    <row r="148" spans="1:19" ht="15">
      <c r="A148" s="49">
        <v>10</v>
      </c>
      <c r="B148" s="50">
        <v>118</v>
      </c>
      <c r="C148" s="47">
        <f t="shared" si="21"/>
        <v>43101</v>
      </c>
      <c r="D148" s="47">
        <f t="shared" si="29"/>
        <v>43160</v>
      </c>
      <c r="E148" s="61" t="e">
        <f>VLOOKUP(D148,'Kursy BM'!A:F,3,FALSE)</f>
        <v>#N/A</v>
      </c>
      <c r="F148" s="61" t="e">
        <f>IFERROR(IFERROR(IFERROR(VLOOKUP(D148,'Kursy średnie NBP'!A:G,4,FALSE),VLOOKUP(D148-1,'Kursy średnie NBP'!A:G,4,FALSE)),VLOOKUP(D148-2,'Kursy średnie NBP'!A:G,4,FALSE)),VLOOKUP(D148-3,'Kursy średnie NBP'!A:G,4,FALSE))</f>
        <v>#N/A</v>
      </c>
      <c r="G148" s="53">
        <f>IFERROR(VLOOKUP(C148,'LIBOR 3M CHF'!A:B,2,FALSE)+$D$1,'LIBOR 3M CHF'!$B$34+$D$1)</f>
        <v>1.2189999999999999E-2</v>
      </c>
      <c r="H148" s="60">
        <f t="shared" si="16"/>
        <v>84.985642127980952</v>
      </c>
      <c r="I148" s="60">
        <f t="shared" si="17"/>
        <v>312.38901755786856</v>
      </c>
      <c r="J148" s="60">
        <f t="shared" si="22"/>
        <v>397.37465968584951</v>
      </c>
      <c r="K148" s="60">
        <f t="shared" si="18"/>
        <v>83348.62046035612</v>
      </c>
      <c r="L148" s="60" t="e">
        <f t="shared" si="23"/>
        <v>#N/A</v>
      </c>
      <c r="M148" s="60" t="e">
        <f t="shared" si="24"/>
        <v>#N/A</v>
      </c>
      <c r="N148" s="60">
        <f t="shared" si="25"/>
        <v>0</v>
      </c>
      <c r="O148" s="60">
        <f t="shared" si="19"/>
        <v>83.004762811321228</v>
      </c>
      <c r="P148" s="60">
        <f t="shared" si="20"/>
        <v>305.10772947040357</v>
      </c>
      <c r="Q148" s="60">
        <f t="shared" si="26"/>
        <v>388.11249228172483</v>
      </c>
      <c r="R148" s="60">
        <f t="shared" si="27"/>
        <v>81405.897499065686</v>
      </c>
      <c r="S148" s="60">
        <f t="shared" si="28"/>
        <v>1.9808793166597241</v>
      </c>
    </row>
    <row r="149" spans="1:19" ht="15">
      <c r="A149" s="49">
        <v>10</v>
      </c>
      <c r="B149" s="50">
        <v>119</v>
      </c>
      <c r="C149" s="47">
        <f t="shared" si="21"/>
        <v>43101</v>
      </c>
      <c r="D149" s="47">
        <f t="shared" si="29"/>
        <v>43191</v>
      </c>
      <c r="E149" s="61" t="e">
        <f>VLOOKUP(D149,'Kursy BM'!A:F,3,FALSE)</f>
        <v>#N/A</v>
      </c>
      <c r="F149" s="61" t="e">
        <f>IFERROR(IFERROR(IFERROR(VLOOKUP(D149,'Kursy średnie NBP'!A:G,4,FALSE),VLOOKUP(D149-1,'Kursy średnie NBP'!A:G,4,FALSE)),VLOOKUP(D149-2,'Kursy średnie NBP'!A:G,4,FALSE)),VLOOKUP(D149-3,'Kursy średnie NBP'!A:G,4,FALSE))</f>
        <v>#N/A</v>
      </c>
      <c r="G149" s="53">
        <f>IFERROR(VLOOKUP(C149,'LIBOR 3M CHF'!A:B,2,FALSE)+$D$1,'LIBOR 3M CHF'!$B$34+$D$1)</f>
        <v>1.2189999999999999E-2</v>
      </c>
      <c r="H149" s="60">
        <f t="shared" si="16"/>
        <v>84.668306950978419</v>
      </c>
      <c r="I149" s="60">
        <f t="shared" si="17"/>
        <v>312.70635273487153</v>
      </c>
      <c r="J149" s="60">
        <f t="shared" si="22"/>
        <v>397.37465968584996</v>
      </c>
      <c r="K149" s="60">
        <f t="shared" si="18"/>
        <v>83035.914107621255</v>
      </c>
      <c r="L149" s="60" t="e">
        <f t="shared" si="23"/>
        <v>#N/A</v>
      </c>
      <c r="M149" s="60" t="e">
        <f t="shared" si="24"/>
        <v>#N/A</v>
      </c>
      <c r="N149" s="60">
        <f t="shared" si="25"/>
        <v>0</v>
      </c>
      <c r="O149" s="60">
        <f t="shared" si="19"/>
        <v>82.694824209467555</v>
      </c>
      <c r="P149" s="60">
        <f t="shared" si="20"/>
        <v>305.4176680722577</v>
      </c>
      <c r="Q149" s="60">
        <f t="shared" si="26"/>
        <v>388.11249228172528</v>
      </c>
      <c r="R149" s="60">
        <f t="shared" si="27"/>
        <v>81100.479830993427</v>
      </c>
      <c r="S149" s="60">
        <f t="shared" si="28"/>
        <v>1.973482741510864</v>
      </c>
    </row>
    <row r="150" spans="1:19" ht="15">
      <c r="A150" s="49">
        <v>10</v>
      </c>
      <c r="B150" s="50">
        <v>120</v>
      </c>
      <c r="C150" s="47">
        <f t="shared" si="21"/>
        <v>43191</v>
      </c>
      <c r="D150" s="47">
        <f t="shared" si="29"/>
        <v>43221</v>
      </c>
      <c r="E150" s="61" t="e">
        <f>VLOOKUP(D150,'Kursy BM'!A:F,3,FALSE)</f>
        <v>#N/A</v>
      </c>
      <c r="F150" s="61" t="e">
        <f>IFERROR(IFERROR(IFERROR(VLOOKUP(D150,'Kursy średnie NBP'!A:G,4,FALSE),VLOOKUP(D150-1,'Kursy średnie NBP'!A:G,4,FALSE)),VLOOKUP(D150-2,'Kursy średnie NBP'!A:G,4,FALSE)),VLOOKUP(D150-3,'Kursy średnie NBP'!A:G,4,FALSE))</f>
        <v>#N/A</v>
      </c>
      <c r="G150" s="53">
        <f>IFERROR(VLOOKUP(C150,'LIBOR 3M CHF'!A:B,2,FALSE)+$D$1,'LIBOR 3M CHF'!$B$34+$D$1)</f>
        <v>1.2189999999999999E-2</v>
      </c>
      <c r="H150" s="60">
        <f t="shared" si="16"/>
        <v>84.350649414325247</v>
      </c>
      <c r="I150" s="60">
        <f t="shared" si="17"/>
        <v>313.02401027152496</v>
      </c>
      <c r="J150" s="60">
        <f t="shared" si="22"/>
        <v>397.37465968585019</v>
      </c>
      <c r="K150" s="60">
        <f t="shared" si="18"/>
        <v>82722.890097349737</v>
      </c>
      <c r="L150" s="60" t="e">
        <f t="shared" si="23"/>
        <v>#N/A</v>
      </c>
      <c r="M150" s="60" t="e">
        <f t="shared" si="24"/>
        <v>#N/A</v>
      </c>
      <c r="N150" s="60">
        <f t="shared" si="25"/>
        <v>0</v>
      </c>
      <c r="O150" s="60">
        <f t="shared" si="19"/>
        <v>82.384570761650807</v>
      </c>
      <c r="P150" s="60">
        <f t="shared" si="20"/>
        <v>305.72792152007457</v>
      </c>
      <c r="Q150" s="60">
        <f t="shared" si="26"/>
        <v>388.11249228172539</v>
      </c>
      <c r="R150" s="60">
        <f t="shared" si="27"/>
        <v>80794.751909473358</v>
      </c>
      <c r="S150" s="60">
        <f t="shared" si="28"/>
        <v>1.9660786526744403</v>
      </c>
    </row>
    <row r="151" spans="1:19" ht="15">
      <c r="A151" s="51">
        <v>11</v>
      </c>
      <c r="B151" s="52">
        <v>121</v>
      </c>
      <c r="C151" s="47">
        <f t="shared" si="21"/>
        <v>43191</v>
      </c>
      <c r="D151" s="47">
        <f t="shared" si="29"/>
        <v>43252</v>
      </c>
      <c r="E151" s="61" t="e">
        <f>VLOOKUP(D151,'Kursy BM'!A:F,3,FALSE)</f>
        <v>#N/A</v>
      </c>
      <c r="F151" s="61" t="e">
        <f>IFERROR(IFERROR(IFERROR(VLOOKUP(D151,'Kursy średnie NBP'!A:G,4,FALSE),VLOOKUP(D151-1,'Kursy średnie NBP'!A:G,4,FALSE)),VLOOKUP(D151-2,'Kursy średnie NBP'!A:G,4,FALSE)),VLOOKUP(D151-3,'Kursy średnie NBP'!A:G,4,FALSE))</f>
        <v>#N/A</v>
      </c>
      <c r="G151" s="53">
        <f>IFERROR(VLOOKUP(C151,'LIBOR 3M CHF'!A:B,2,FALSE)+$D$1,'LIBOR 3M CHF'!$B$34+$D$1)</f>
        <v>1.2189999999999999E-2</v>
      </c>
      <c r="H151" s="60">
        <f t="shared" si="16"/>
        <v>84.032669190557769</v>
      </c>
      <c r="I151" s="60">
        <f t="shared" si="17"/>
        <v>313.34199049529263</v>
      </c>
      <c r="J151" s="60">
        <f t="shared" si="22"/>
        <v>397.37465968585042</v>
      </c>
      <c r="K151" s="60">
        <f t="shared" si="18"/>
        <v>82409.548106854447</v>
      </c>
      <c r="L151" s="60" t="e">
        <f t="shared" si="23"/>
        <v>#N/A</v>
      </c>
      <c r="M151" s="60" t="e">
        <f t="shared" si="24"/>
        <v>#N/A</v>
      </c>
      <c r="N151" s="60">
        <f t="shared" si="25"/>
        <v>0</v>
      </c>
      <c r="O151" s="60">
        <f t="shared" si="19"/>
        <v>82.074002148040009</v>
      </c>
      <c r="P151" s="60">
        <f t="shared" si="20"/>
        <v>306.03849013368563</v>
      </c>
      <c r="Q151" s="60">
        <f t="shared" si="26"/>
        <v>388.11249228172562</v>
      </c>
      <c r="R151" s="60">
        <f t="shared" si="27"/>
        <v>80488.713419339678</v>
      </c>
      <c r="S151" s="60">
        <f t="shared" si="28"/>
        <v>1.9586670425177601</v>
      </c>
    </row>
    <row r="152" spans="1:19" ht="15">
      <c r="A152" s="51">
        <v>11</v>
      </c>
      <c r="B152" s="52">
        <v>122</v>
      </c>
      <c r="C152" s="47">
        <f t="shared" si="21"/>
        <v>43191</v>
      </c>
      <c r="D152" s="47">
        <f t="shared" si="29"/>
        <v>43282</v>
      </c>
      <c r="E152" s="61" t="e">
        <f>VLOOKUP(D152,'Kursy BM'!A:F,3,FALSE)</f>
        <v>#N/A</v>
      </c>
      <c r="F152" s="61" t="e">
        <f>IFERROR(IFERROR(IFERROR(VLOOKUP(D152,'Kursy średnie NBP'!A:G,4,FALSE),VLOOKUP(D152-1,'Kursy średnie NBP'!A:G,4,FALSE)),VLOOKUP(D152-2,'Kursy średnie NBP'!A:G,4,FALSE)),VLOOKUP(D152-3,'Kursy średnie NBP'!A:G,4,FALSE))</f>
        <v>#N/A</v>
      </c>
      <c r="G152" s="53">
        <f>IFERROR(VLOOKUP(C152,'LIBOR 3M CHF'!A:B,2,FALSE)+$D$1,'LIBOR 3M CHF'!$B$34+$D$1)</f>
        <v>1.2189999999999999E-2</v>
      </c>
      <c r="H152" s="60">
        <f t="shared" si="16"/>
        <v>83.714365951879628</v>
      </c>
      <c r="I152" s="60">
        <f t="shared" si="17"/>
        <v>313.66029373397072</v>
      </c>
      <c r="J152" s="60">
        <f t="shared" si="22"/>
        <v>397.37465968585036</v>
      </c>
      <c r="K152" s="60">
        <f t="shared" si="18"/>
        <v>82095.887813120469</v>
      </c>
      <c r="L152" s="60" t="e">
        <f t="shared" si="23"/>
        <v>#N/A</v>
      </c>
      <c r="M152" s="60" t="e">
        <f t="shared" si="24"/>
        <v>#N/A</v>
      </c>
      <c r="N152" s="60">
        <f t="shared" si="25"/>
        <v>0</v>
      </c>
      <c r="O152" s="60">
        <f t="shared" si="19"/>
        <v>81.763118048479214</v>
      </c>
      <c r="P152" s="60">
        <f t="shared" si="20"/>
        <v>306.34937423324641</v>
      </c>
      <c r="Q152" s="60">
        <f t="shared" si="26"/>
        <v>388.11249228172562</v>
      </c>
      <c r="R152" s="60">
        <f t="shared" si="27"/>
        <v>80182.364045106428</v>
      </c>
      <c r="S152" s="60">
        <f t="shared" si="28"/>
        <v>1.9512479034004144</v>
      </c>
    </row>
    <row r="153" spans="1:19" ht="15">
      <c r="A153" s="51">
        <v>11</v>
      </c>
      <c r="B153" s="52">
        <v>123</v>
      </c>
      <c r="C153" s="47">
        <f t="shared" si="21"/>
        <v>43282</v>
      </c>
      <c r="D153" s="47">
        <f t="shared" si="29"/>
        <v>43313</v>
      </c>
      <c r="E153" s="61" t="e">
        <f>VLOOKUP(D153,'Kursy BM'!A:F,3,FALSE)</f>
        <v>#N/A</v>
      </c>
      <c r="F153" s="61" t="e">
        <f>IFERROR(IFERROR(IFERROR(VLOOKUP(D153,'Kursy średnie NBP'!A:G,4,FALSE),VLOOKUP(D153-1,'Kursy średnie NBP'!A:G,4,FALSE)),VLOOKUP(D153-2,'Kursy średnie NBP'!A:G,4,FALSE)),VLOOKUP(D153-3,'Kursy średnie NBP'!A:G,4,FALSE))</f>
        <v>#N/A</v>
      </c>
      <c r="G153" s="53">
        <f>IFERROR(VLOOKUP(C153,'LIBOR 3M CHF'!A:B,2,FALSE)+$D$1,'LIBOR 3M CHF'!$B$34+$D$1)</f>
        <v>1.2189999999999999E-2</v>
      </c>
      <c r="H153" s="60">
        <f t="shared" si="16"/>
        <v>83.395739370161536</v>
      </c>
      <c r="I153" s="60">
        <f t="shared" si="17"/>
        <v>313.97892031568921</v>
      </c>
      <c r="J153" s="60">
        <f t="shared" si="22"/>
        <v>397.37465968585076</v>
      </c>
      <c r="K153" s="60">
        <f t="shared" si="18"/>
        <v>81781.908892804786</v>
      </c>
      <c r="L153" s="60" t="e">
        <f t="shared" si="23"/>
        <v>#N/A</v>
      </c>
      <c r="M153" s="60" t="e">
        <f t="shared" si="24"/>
        <v>#N/A</v>
      </c>
      <c r="N153" s="60">
        <f t="shared" si="25"/>
        <v>0</v>
      </c>
      <c r="O153" s="60">
        <f t="shared" si="19"/>
        <v>81.451918142487273</v>
      </c>
      <c r="P153" s="60">
        <f t="shared" si="20"/>
        <v>306.66057413923875</v>
      </c>
      <c r="Q153" s="60">
        <f t="shared" si="26"/>
        <v>388.11249228172602</v>
      </c>
      <c r="R153" s="60">
        <f t="shared" si="27"/>
        <v>79875.703470967186</v>
      </c>
      <c r="S153" s="60">
        <f t="shared" si="28"/>
        <v>1.9438212276742632</v>
      </c>
    </row>
    <row r="154" spans="1:19" ht="15">
      <c r="A154" s="51">
        <v>11</v>
      </c>
      <c r="B154" s="52">
        <v>124</v>
      </c>
      <c r="C154" s="47">
        <f t="shared" si="21"/>
        <v>43282</v>
      </c>
      <c r="D154" s="47">
        <f t="shared" si="29"/>
        <v>43344</v>
      </c>
      <c r="E154" s="61" t="e">
        <f>VLOOKUP(D154,'Kursy BM'!A:F,3,FALSE)</f>
        <v>#N/A</v>
      </c>
      <c r="F154" s="61" t="e">
        <f>IFERROR(IFERROR(IFERROR(VLOOKUP(D154,'Kursy średnie NBP'!A:G,4,FALSE),VLOOKUP(D154-1,'Kursy średnie NBP'!A:G,4,FALSE)),VLOOKUP(D154-2,'Kursy średnie NBP'!A:G,4,FALSE)),VLOOKUP(D154-3,'Kursy średnie NBP'!A:G,4,FALSE))</f>
        <v>#N/A</v>
      </c>
      <c r="G154" s="53">
        <f>IFERROR(VLOOKUP(C154,'LIBOR 3M CHF'!A:B,2,FALSE)+$D$1,'LIBOR 3M CHF'!$B$34+$D$1)</f>
        <v>1.2189999999999999E-2</v>
      </c>
      <c r="H154" s="60">
        <f t="shared" si="16"/>
        <v>83.076789116940859</v>
      </c>
      <c r="I154" s="60">
        <f t="shared" si="17"/>
        <v>314.2978705689099</v>
      </c>
      <c r="J154" s="60">
        <f t="shared" si="22"/>
        <v>397.37465968585076</v>
      </c>
      <c r="K154" s="60">
        <f t="shared" si="18"/>
        <v>81467.611022235869</v>
      </c>
      <c r="L154" s="60" t="e">
        <f t="shared" si="23"/>
        <v>#N/A</v>
      </c>
      <c r="M154" s="60" t="e">
        <f t="shared" si="24"/>
        <v>#N/A</v>
      </c>
      <c r="N154" s="60">
        <f t="shared" si="25"/>
        <v>0</v>
      </c>
      <c r="O154" s="60">
        <f t="shared" si="19"/>
        <v>81.140402109257494</v>
      </c>
      <c r="P154" s="60">
        <f t="shared" si="20"/>
        <v>306.97209017246848</v>
      </c>
      <c r="Q154" s="60">
        <f t="shared" si="26"/>
        <v>388.11249228172596</v>
      </c>
      <c r="R154" s="60">
        <f t="shared" si="27"/>
        <v>79568.731380794721</v>
      </c>
      <c r="S154" s="60">
        <f t="shared" si="28"/>
        <v>1.9363870076833649</v>
      </c>
    </row>
    <row r="155" spans="1:19" ht="15">
      <c r="A155" s="51">
        <v>11</v>
      </c>
      <c r="B155" s="52">
        <v>125</v>
      </c>
      <c r="C155" s="47">
        <f t="shared" si="21"/>
        <v>43282</v>
      </c>
      <c r="D155" s="47">
        <f t="shared" si="29"/>
        <v>43374</v>
      </c>
      <c r="E155" s="61" t="e">
        <f>VLOOKUP(D155,'Kursy BM'!A:F,3,FALSE)</f>
        <v>#N/A</v>
      </c>
      <c r="F155" s="61" t="e">
        <f>IFERROR(IFERROR(IFERROR(VLOOKUP(D155,'Kursy średnie NBP'!A:G,4,FALSE),VLOOKUP(D155-1,'Kursy średnie NBP'!A:G,4,FALSE)),VLOOKUP(D155-2,'Kursy średnie NBP'!A:G,4,FALSE)),VLOOKUP(D155-3,'Kursy średnie NBP'!A:G,4,FALSE))</f>
        <v>#N/A</v>
      </c>
      <c r="G155" s="53">
        <f>IFERROR(VLOOKUP(C155,'LIBOR 3M CHF'!A:B,2,FALSE)+$D$1,'LIBOR 3M CHF'!$B$34+$D$1)</f>
        <v>1.2189999999999999E-2</v>
      </c>
      <c r="H155" s="60">
        <f t="shared" si="16"/>
        <v>82.757514863421264</v>
      </c>
      <c r="I155" s="60">
        <f t="shared" si="17"/>
        <v>314.6171448224303</v>
      </c>
      <c r="J155" s="60">
        <f t="shared" si="22"/>
        <v>397.37465968585155</v>
      </c>
      <c r="K155" s="60">
        <f t="shared" si="18"/>
        <v>81152.993877413435</v>
      </c>
      <c r="L155" s="60" t="e">
        <f t="shared" si="23"/>
        <v>#N/A</v>
      </c>
      <c r="M155" s="60" t="e">
        <f t="shared" si="24"/>
        <v>#N/A</v>
      </c>
      <c r="N155" s="60">
        <f t="shared" si="25"/>
        <v>0</v>
      </c>
      <c r="O155" s="60">
        <f t="shared" si="19"/>
        <v>80.828569627657288</v>
      </c>
      <c r="P155" s="60">
        <f t="shared" si="20"/>
        <v>307.28392265406944</v>
      </c>
      <c r="Q155" s="60">
        <f t="shared" si="26"/>
        <v>388.11249228172676</v>
      </c>
      <c r="R155" s="60">
        <f t="shared" si="27"/>
        <v>79261.447458140654</v>
      </c>
      <c r="S155" s="60">
        <f t="shared" si="28"/>
        <v>1.928945235763976</v>
      </c>
    </row>
    <row r="156" spans="1:19" ht="15">
      <c r="A156" s="51">
        <v>11</v>
      </c>
      <c r="B156" s="52">
        <v>126</v>
      </c>
      <c r="C156" s="47">
        <f t="shared" si="21"/>
        <v>43374</v>
      </c>
      <c r="D156" s="47">
        <f t="shared" si="29"/>
        <v>43405</v>
      </c>
      <c r="E156" s="61" t="e">
        <f>VLOOKUP(D156,'Kursy BM'!A:F,3,FALSE)</f>
        <v>#N/A</v>
      </c>
      <c r="F156" s="61" t="e">
        <f>IFERROR(IFERROR(IFERROR(VLOOKUP(D156,'Kursy średnie NBP'!A:G,4,FALSE),VLOOKUP(D156-1,'Kursy średnie NBP'!A:G,4,FALSE)),VLOOKUP(D156-2,'Kursy średnie NBP'!A:G,4,FALSE)),VLOOKUP(D156-3,'Kursy średnie NBP'!A:G,4,FALSE))</f>
        <v>#N/A</v>
      </c>
      <c r="G156" s="53">
        <f>IFERROR(VLOOKUP(C156,'LIBOR 3M CHF'!A:B,2,FALSE)+$D$1,'LIBOR 3M CHF'!$B$34+$D$1)</f>
        <v>1.2189999999999999E-2</v>
      </c>
      <c r="H156" s="60">
        <f t="shared" si="16"/>
        <v>82.437916280472479</v>
      </c>
      <c r="I156" s="60">
        <f t="shared" si="17"/>
        <v>314.93674340537905</v>
      </c>
      <c r="J156" s="60">
        <f t="shared" si="22"/>
        <v>397.3746596858515</v>
      </c>
      <c r="K156" s="60">
        <f t="shared" si="18"/>
        <v>80838.05713400805</v>
      </c>
      <c r="L156" s="60" t="e">
        <f t="shared" si="23"/>
        <v>#N/A</v>
      </c>
      <c r="M156" s="60" t="e">
        <f t="shared" si="24"/>
        <v>#N/A</v>
      </c>
      <c r="N156" s="60">
        <f t="shared" si="25"/>
        <v>0</v>
      </c>
      <c r="O156" s="60">
        <f t="shared" si="19"/>
        <v>80.51642037622787</v>
      </c>
      <c r="P156" s="60">
        <f t="shared" si="20"/>
        <v>307.59607190549889</v>
      </c>
      <c r="Q156" s="60">
        <f t="shared" si="26"/>
        <v>388.11249228172676</v>
      </c>
      <c r="R156" s="60">
        <f t="shared" si="27"/>
        <v>78953.851386235154</v>
      </c>
      <c r="S156" s="60">
        <f t="shared" si="28"/>
        <v>1.9214959042446083</v>
      </c>
    </row>
    <row r="157" spans="1:19" ht="15">
      <c r="A157" s="51">
        <v>11</v>
      </c>
      <c r="B157" s="52">
        <v>127</v>
      </c>
      <c r="C157" s="47">
        <f t="shared" si="21"/>
        <v>43374</v>
      </c>
      <c r="D157" s="47">
        <f t="shared" si="29"/>
        <v>43435</v>
      </c>
      <c r="E157" s="61" t="e">
        <f>VLOOKUP(D157,'Kursy BM'!A:F,3,FALSE)</f>
        <v>#N/A</v>
      </c>
      <c r="F157" s="61" t="e">
        <f>IFERROR(IFERROR(IFERROR(VLOOKUP(D157,'Kursy średnie NBP'!A:G,4,FALSE),VLOOKUP(D157-1,'Kursy średnie NBP'!A:G,4,FALSE)),VLOOKUP(D157-2,'Kursy średnie NBP'!A:G,4,FALSE)),VLOOKUP(D157-3,'Kursy średnie NBP'!A:G,4,FALSE))</f>
        <v>#N/A</v>
      </c>
      <c r="G157" s="53">
        <f>IFERROR(VLOOKUP(C157,'LIBOR 3M CHF'!A:B,2,FALSE)+$D$1,'LIBOR 3M CHF'!$B$34+$D$1)</f>
        <v>1.2189999999999999E-2</v>
      </c>
      <c r="H157" s="60">
        <f t="shared" si="16"/>
        <v>82.117993038629834</v>
      </c>
      <c r="I157" s="60">
        <f t="shared" si="17"/>
        <v>315.25666664722189</v>
      </c>
      <c r="J157" s="60">
        <f t="shared" si="22"/>
        <v>397.37465968585173</v>
      </c>
      <c r="K157" s="60">
        <f t="shared" si="18"/>
        <v>80522.800467360823</v>
      </c>
      <c r="L157" s="60" t="e">
        <f t="shared" si="23"/>
        <v>#N/A</v>
      </c>
      <c r="M157" s="60" t="e">
        <f t="shared" si="24"/>
        <v>#N/A</v>
      </c>
      <c r="N157" s="60">
        <f t="shared" si="25"/>
        <v>0</v>
      </c>
      <c r="O157" s="60">
        <f t="shared" si="19"/>
        <v>80.203954033183862</v>
      </c>
      <c r="P157" s="60">
        <f t="shared" si="20"/>
        <v>307.9085382485431</v>
      </c>
      <c r="Q157" s="60">
        <f t="shared" si="26"/>
        <v>388.11249228172699</v>
      </c>
      <c r="R157" s="60">
        <f t="shared" si="27"/>
        <v>78645.942847986604</v>
      </c>
      <c r="S157" s="60">
        <f t="shared" si="28"/>
        <v>1.9140390054459715</v>
      </c>
    </row>
    <row r="158" spans="1:19" ht="15">
      <c r="A158" s="51">
        <v>11</v>
      </c>
      <c r="B158" s="52">
        <v>128</v>
      </c>
      <c r="C158" s="47">
        <f t="shared" si="21"/>
        <v>43374</v>
      </c>
      <c r="D158" s="47">
        <f t="shared" si="29"/>
        <v>43466</v>
      </c>
      <c r="E158" s="61" t="e">
        <f>VLOOKUP(D158,'Kursy BM'!A:F,3,FALSE)</f>
        <v>#N/A</v>
      </c>
      <c r="F158" s="61" t="e">
        <f>IFERROR(IFERROR(IFERROR(VLOOKUP(D158,'Kursy średnie NBP'!A:G,4,FALSE),VLOOKUP(D158-1,'Kursy średnie NBP'!A:G,4,FALSE)),VLOOKUP(D158-2,'Kursy średnie NBP'!A:G,4,FALSE)),VLOOKUP(D158-3,'Kursy średnie NBP'!A:G,4,FALSE))</f>
        <v>#N/A</v>
      </c>
      <c r="G158" s="53">
        <f>IFERROR(VLOOKUP(C158,'LIBOR 3M CHF'!A:B,2,FALSE)+$D$1,'LIBOR 3M CHF'!$B$34+$D$1)</f>
        <v>1.2189999999999999E-2</v>
      </c>
      <c r="H158" s="60">
        <f t="shared" si="16"/>
        <v>81.797744808094023</v>
      </c>
      <c r="I158" s="60">
        <f t="shared" si="17"/>
        <v>315.57691487775753</v>
      </c>
      <c r="J158" s="60">
        <f t="shared" si="22"/>
        <v>397.37465968585155</v>
      </c>
      <c r="K158" s="60">
        <f t="shared" si="18"/>
        <v>80207.223552483061</v>
      </c>
      <c r="L158" s="60" t="e">
        <f t="shared" si="23"/>
        <v>#N/A</v>
      </c>
      <c r="M158" s="60" t="e">
        <f t="shared" si="24"/>
        <v>#N/A</v>
      </c>
      <c r="N158" s="60">
        <f t="shared" si="25"/>
        <v>0</v>
      </c>
      <c r="O158" s="60">
        <f t="shared" si="19"/>
        <v>79.89117027641305</v>
      </c>
      <c r="P158" s="60">
        <f t="shared" si="20"/>
        <v>308.22132200531382</v>
      </c>
      <c r="Q158" s="60">
        <f t="shared" si="26"/>
        <v>388.11249228172687</v>
      </c>
      <c r="R158" s="60">
        <f t="shared" si="27"/>
        <v>78337.721525981295</v>
      </c>
      <c r="S158" s="60">
        <f t="shared" si="28"/>
        <v>1.9065745316809739</v>
      </c>
    </row>
    <row r="159" spans="1:19" ht="15">
      <c r="A159" s="51">
        <v>11</v>
      </c>
      <c r="B159" s="52">
        <v>129</v>
      </c>
      <c r="C159" s="47">
        <f t="shared" si="21"/>
        <v>43466</v>
      </c>
      <c r="D159" s="47">
        <f t="shared" si="29"/>
        <v>43497</v>
      </c>
      <c r="E159" s="61" t="e">
        <f>VLOOKUP(D159,'Kursy BM'!A:F,3,FALSE)</f>
        <v>#N/A</v>
      </c>
      <c r="F159" s="61" t="e">
        <f>IFERROR(IFERROR(IFERROR(VLOOKUP(D159,'Kursy średnie NBP'!A:G,4,FALSE),VLOOKUP(D159-1,'Kursy średnie NBP'!A:G,4,FALSE)),VLOOKUP(D159-2,'Kursy średnie NBP'!A:G,4,FALSE)),VLOOKUP(D159-3,'Kursy średnie NBP'!A:G,4,FALSE))</f>
        <v>#N/A</v>
      </c>
      <c r="G159" s="53">
        <f>IFERROR(VLOOKUP(C159,'LIBOR 3M CHF'!A:B,2,FALSE)+$D$1,'LIBOR 3M CHF'!$B$34+$D$1)</f>
        <v>1.2189999999999999E-2</v>
      </c>
      <c r="H159" s="60">
        <f t="shared" ref="H159:H222" si="30">IF(K158&gt;0.001,IPMT(G159/12,1,$D$6-B159+1,-K158),0)</f>
        <v>81.477171258730706</v>
      </c>
      <c r="I159" s="60">
        <f t="shared" ref="I159:I222" si="31">IF(K158 &gt; 0.001,PPMT(G159/12,1,$D$6-B159+1,-K158),0)</f>
        <v>315.89748842712106</v>
      </c>
      <c r="J159" s="60">
        <f t="shared" si="22"/>
        <v>397.37465968585178</v>
      </c>
      <c r="K159" s="60">
        <f t="shared" ref="K159:K222" si="32">K158-I159</f>
        <v>79891.326064055946</v>
      </c>
      <c r="L159" s="60" t="e">
        <f t="shared" si="23"/>
        <v>#N/A</v>
      </c>
      <c r="M159" s="60" t="e">
        <f t="shared" si="24"/>
        <v>#N/A</v>
      </c>
      <c r="N159" s="60">
        <f t="shared" si="25"/>
        <v>0</v>
      </c>
      <c r="O159" s="60">
        <f t="shared" ref="O159:O222" si="33">IF(R158&gt;0.001,IPMT(G159/12,1,$D$6-B159+1,-R158),0)</f>
        <v>79.578068783475985</v>
      </c>
      <c r="P159" s="60">
        <f t="shared" ref="P159:P222" si="34">IF(R158&gt;0.001,PPMT(G159/12,1,$D$6-B159+1,-R158),0)</f>
        <v>308.53442349825116</v>
      </c>
      <c r="Q159" s="60">
        <f t="shared" si="26"/>
        <v>388.11249228172716</v>
      </c>
      <c r="R159" s="60">
        <f t="shared" si="27"/>
        <v>78029.187102483047</v>
      </c>
      <c r="S159" s="60">
        <f t="shared" si="28"/>
        <v>1.8991024752547219</v>
      </c>
    </row>
    <row r="160" spans="1:19" ht="15">
      <c r="A160" s="51">
        <v>11</v>
      </c>
      <c r="B160" s="52">
        <v>130</v>
      </c>
      <c r="C160" s="47">
        <f t="shared" ref="C160:C223" si="35">DATE(YEAR(D160),(ROUNDUP((MONTH(D160)-1)/3,0)*3)-2,DAY(D160))</f>
        <v>43466</v>
      </c>
      <c r="D160" s="47">
        <f t="shared" si="29"/>
        <v>43525</v>
      </c>
      <c r="E160" s="61" t="e">
        <f>VLOOKUP(D160,'Kursy BM'!A:F,3,FALSE)</f>
        <v>#N/A</v>
      </c>
      <c r="F160" s="61" t="e">
        <f>IFERROR(IFERROR(IFERROR(VLOOKUP(D160,'Kursy średnie NBP'!A:G,4,FALSE),VLOOKUP(D160-1,'Kursy średnie NBP'!A:G,4,FALSE)),VLOOKUP(D160-2,'Kursy średnie NBP'!A:G,4,FALSE)),VLOOKUP(D160-3,'Kursy średnie NBP'!A:G,4,FALSE))</f>
        <v>#N/A</v>
      </c>
      <c r="G160" s="53">
        <f>IFERROR(VLOOKUP(C160,'LIBOR 3M CHF'!A:B,2,FALSE)+$D$1,'LIBOR 3M CHF'!$B$34+$D$1)</f>
        <v>1.2189999999999999E-2</v>
      </c>
      <c r="H160" s="60">
        <f t="shared" si="30"/>
        <v>81.156272060070151</v>
      </c>
      <c r="I160" s="60">
        <f t="shared" si="31"/>
        <v>316.2183876257821</v>
      </c>
      <c r="J160" s="60">
        <f t="shared" ref="J160:J223" si="36">H160+I160</f>
        <v>397.37465968585224</v>
      </c>
      <c r="K160" s="60">
        <f t="shared" si="32"/>
        <v>79575.107676430169</v>
      </c>
      <c r="L160" s="60" t="e">
        <f t="shared" ref="L160:L223" si="37">J160*E160</f>
        <v>#N/A</v>
      </c>
      <c r="M160" s="60" t="e">
        <f t="shared" ref="M160:M223" si="38">J160*F160</f>
        <v>#N/A</v>
      </c>
      <c r="N160" s="60">
        <f t="shared" ref="N160:N223" si="39">IFERROR(IF(D160&lt;$D$7,L160-M160,0),0)</f>
        <v>0</v>
      </c>
      <c r="O160" s="60">
        <f t="shared" si="33"/>
        <v>79.264649231605688</v>
      </c>
      <c r="P160" s="60">
        <f t="shared" si="34"/>
        <v>308.84784305012187</v>
      </c>
      <c r="Q160" s="60">
        <f t="shared" ref="Q160:Q223" si="40">O160+P160</f>
        <v>388.11249228172755</v>
      </c>
      <c r="R160" s="60">
        <f t="shared" ref="R160:R223" si="41">R159-P160</f>
        <v>77720.33925943292</v>
      </c>
      <c r="S160" s="60">
        <f t="shared" ref="S160:S223" si="42">H160-O160</f>
        <v>1.8916228284644632</v>
      </c>
    </row>
    <row r="161" spans="1:19" ht="15">
      <c r="A161" s="51">
        <v>11</v>
      </c>
      <c r="B161" s="52">
        <v>131</v>
      </c>
      <c r="C161" s="47">
        <f t="shared" si="35"/>
        <v>43466</v>
      </c>
      <c r="D161" s="47">
        <f t="shared" ref="D161:D224" si="43">DATE(YEAR(D160),MONTH(D160)+1,DAY(D160))</f>
        <v>43556</v>
      </c>
      <c r="E161" s="61" t="e">
        <f>VLOOKUP(D161,'Kursy BM'!A:F,3,FALSE)</f>
        <v>#N/A</v>
      </c>
      <c r="F161" s="61" t="e">
        <f>IFERROR(IFERROR(IFERROR(VLOOKUP(D161,'Kursy średnie NBP'!A:G,4,FALSE),VLOOKUP(D161-1,'Kursy średnie NBP'!A:G,4,FALSE)),VLOOKUP(D161-2,'Kursy średnie NBP'!A:G,4,FALSE)),VLOOKUP(D161-3,'Kursy średnie NBP'!A:G,4,FALSE))</f>
        <v>#N/A</v>
      </c>
      <c r="G161" s="53">
        <f>IFERROR(VLOOKUP(C161,'LIBOR 3M CHF'!A:B,2,FALSE)+$D$1,'LIBOR 3M CHF'!$B$34+$D$1)</f>
        <v>1.2189999999999999E-2</v>
      </c>
      <c r="H161" s="60">
        <f t="shared" si="30"/>
        <v>80.835046881306965</v>
      </c>
      <c r="I161" s="60">
        <f t="shared" si="31"/>
        <v>316.53961280454519</v>
      </c>
      <c r="J161" s="60">
        <f t="shared" si="36"/>
        <v>397.37465968585218</v>
      </c>
      <c r="K161" s="60">
        <f t="shared" si="32"/>
        <v>79258.568063625629</v>
      </c>
      <c r="L161" s="60" t="e">
        <f t="shared" si="37"/>
        <v>#N/A</v>
      </c>
      <c r="M161" s="60" t="e">
        <f t="shared" si="38"/>
        <v>#N/A</v>
      </c>
      <c r="N161" s="60">
        <f t="shared" si="39"/>
        <v>0</v>
      </c>
      <c r="O161" s="60">
        <f t="shared" si="33"/>
        <v>78.950911297707265</v>
      </c>
      <c r="P161" s="60">
        <f t="shared" si="34"/>
        <v>309.16158098402019</v>
      </c>
      <c r="Q161" s="60">
        <f t="shared" si="40"/>
        <v>388.11249228172744</v>
      </c>
      <c r="R161" s="60">
        <f t="shared" si="41"/>
        <v>77411.177678448905</v>
      </c>
      <c r="S161" s="60">
        <f t="shared" si="42"/>
        <v>1.8841355835997007</v>
      </c>
    </row>
    <row r="162" spans="1:19" ht="15">
      <c r="A162" s="51">
        <v>11</v>
      </c>
      <c r="B162" s="52">
        <v>132</v>
      </c>
      <c r="C162" s="47">
        <f t="shared" si="35"/>
        <v>43556</v>
      </c>
      <c r="D162" s="47">
        <f t="shared" si="43"/>
        <v>43586</v>
      </c>
      <c r="E162" s="61" t="e">
        <f>VLOOKUP(D162,'Kursy BM'!A:F,3,FALSE)</f>
        <v>#N/A</v>
      </c>
      <c r="F162" s="61" t="e">
        <f>IFERROR(IFERROR(IFERROR(VLOOKUP(D162,'Kursy średnie NBP'!A:G,4,FALSE),VLOOKUP(D162-1,'Kursy średnie NBP'!A:G,4,FALSE)),VLOOKUP(D162-2,'Kursy średnie NBP'!A:G,4,FALSE)),VLOOKUP(D162-3,'Kursy średnie NBP'!A:G,4,FALSE))</f>
        <v>#N/A</v>
      </c>
      <c r="G162" s="53">
        <f>IFERROR(VLOOKUP(C162,'LIBOR 3M CHF'!A:B,2,FALSE)+$D$1,'LIBOR 3M CHF'!$B$34+$D$1)</f>
        <v>1.2189999999999999E-2</v>
      </c>
      <c r="H162" s="60">
        <f t="shared" si="30"/>
        <v>80.513495391299699</v>
      </c>
      <c r="I162" s="60">
        <f t="shared" si="31"/>
        <v>316.86116429455308</v>
      </c>
      <c r="J162" s="60">
        <f t="shared" si="36"/>
        <v>397.37465968585275</v>
      </c>
      <c r="K162" s="60">
        <f t="shared" si="32"/>
        <v>78941.706899331082</v>
      </c>
      <c r="L162" s="60" t="e">
        <f t="shared" si="37"/>
        <v>#N/A</v>
      </c>
      <c r="M162" s="60" t="e">
        <f t="shared" si="38"/>
        <v>#N/A</v>
      </c>
      <c r="N162" s="60">
        <f t="shared" si="39"/>
        <v>0</v>
      </c>
      <c r="O162" s="60">
        <f t="shared" si="33"/>
        <v>78.636854658357663</v>
      </c>
      <c r="P162" s="60">
        <f t="shared" si="34"/>
        <v>309.47563762337035</v>
      </c>
      <c r="Q162" s="60">
        <f t="shared" si="40"/>
        <v>388.11249228172801</v>
      </c>
      <c r="R162" s="60">
        <f t="shared" si="41"/>
        <v>77101.702040825534</v>
      </c>
      <c r="S162" s="60">
        <f t="shared" si="42"/>
        <v>1.876640732942036</v>
      </c>
    </row>
    <row r="163" spans="1:19" ht="15">
      <c r="A163" s="49">
        <v>12</v>
      </c>
      <c r="B163" s="50">
        <v>133</v>
      </c>
      <c r="C163" s="47">
        <f t="shared" si="35"/>
        <v>43556</v>
      </c>
      <c r="D163" s="47">
        <f t="shared" si="43"/>
        <v>43617</v>
      </c>
      <c r="E163" s="61" t="e">
        <f>VLOOKUP(D163,'Kursy BM'!A:F,3,FALSE)</f>
        <v>#N/A</v>
      </c>
      <c r="F163" s="61" t="e">
        <f>IFERROR(IFERROR(IFERROR(VLOOKUP(D163,'Kursy średnie NBP'!A:G,4,FALSE),VLOOKUP(D163-1,'Kursy średnie NBP'!A:G,4,FALSE)),VLOOKUP(D163-2,'Kursy średnie NBP'!A:G,4,FALSE)),VLOOKUP(D163-3,'Kursy średnie NBP'!A:G,4,FALSE))</f>
        <v>#N/A</v>
      </c>
      <c r="G163" s="53">
        <f>IFERROR(VLOOKUP(C163,'LIBOR 3M CHF'!A:B,2,FALSE)+$D$1,'LIBOR 3M CHF'!$B$34+$D$1)</f>
        <v>1.2189999999999999E-2</v>
      </c>
      <c r="H163" s="60">
        <f t="shared" si="30"/>
        <v>80.191617258570489</v>
      </c>
      <c r="I163" s="60">
        <f t="shared" si="31"/>
        <v>317.18304242728232</v>
      </c>
      <c r="J163" s="60">
        <f t="shared" si="36"/>
        <v>397.37465968585281</v>
      </c>
      <c r="K163" s="60">
        <f t="shared" si="32"/>
        <v>78624.523856903805</v>
      </c>
      <c r="L163" s="60" t="e">
        <f t="shared" si="37"/>
        <v>#N/A</v>
      </c>
      <c r="M163" s="60" t="e">
        <f t="shared" si="38"/>
        <v>#N/A</v>
      </c>
      <c r="N163" s="60">
        <f t="shared" si="39"/>
        <v>0</v>
      </c>
      <c r="O163" s="60">
        <f t="shared" si="33"/>
        <v>78.322478989805262</v>
      </c>
      <c r="P163" s="60">
        <f t="shared" si="34"/>
        <v>309.79001329192272</v>
      </c>
      <c r="Q163" s="60">
        <f t="shared" si="40"/>
        <v>388.11249228172801</v>
      </c>
      <c r="R163" s="60">
        <f t="shared" si="41"/>
        <v>76791.912027533617</v>
      </c>
      <c r="S163" s="60">
        <f t="shared" si="42"/>
        <v>1.8691382687652265</v>
      </c>
    </row>
    <row r="164" spans="1:19" ht="15">
      <c r="A164" s="49">
        <v>12</v>
      </c>
      <c r="B164" s="50">
        <v>134</v>
      </c>
      <c r="C164" s="47">
        <f t="shared" si="35"/>
        <v>43556</v>
      </c>
      <c r="D164" s="47">
        <f t="shared" si="43"/>
        <v>43647</v>
      </c>
      <c r="E164" s="61" t="e">
        <f>VLOOKUP(D164,'Kursy BM'!A:F,3,FALSE)</f>
        <v>#N/A</v>
      </c>
      <c r="F164" s="61" t="e">
        <f>IFERROR(IFERROR(IFERROR(VLOOKUP(D164,'Kursy średnie NBP'!A:G,4,FALSE),VLOOKUP(D164-1,'Kursy średnie NBP'!A:G,4,FALSE)),VLOOKUP(D164-2,'Kursy średnie NBP'!A:G,4,FALSE)),VLOOKUP(D164-3,'Kursy średnie NBP'!A:G,4,FALSE))</f>
        <v>#N/A</v>
      </c>
      <c r="G164" s="53">
        <f>IFERROR(VLOOKUP(C164,'LIBOR 3M CHF'!A:B,2,FALSE)+$D$1,'LIBOR 3M CHF'!$B$34+$D$1)</f>
        <v>1.2189999999999999E-2</v>
      </c>
      <c r="H164" s="60">
        <f t="shared" si="30"/>
        <v>79.869412151304772</v>
      </c>
      <c r="I164" s="60">
        <f t="shared" si="31"/>
        <v>317.50524753454818</v>
      </c>
      <c r="J164" s="60">
        <f t="shared" si="36"/>
        <v>397.37465968585298</v>
      </c>
      <c r="K164" s="60">
        <f t="shared" si="32"/>
        <v>78307.018609369261</v>
      </c>
      <c r="L164" s="60" t="e">
        <f t="shared" si="37"/>
        <v>#N/A</v>
      </c>
      <c r="M164" s="60" t="e">
        <f t="shared" si="38"/>
        <v>#N/A</v>
      </c>
      <c r="N164" s="60">
        <f t="shared" si="39"/>
        <v>0</v>
      </c>
      <c r="O164" s="60">
        <f t="shared" si="33"/>
        <v>78.007783967969559</v>
      </c>
      <c r="P164" s="60">
        <f t="shared" si="34"/>
        <v>310.10470831375864</v>
      </c>
      <c r="Q164" s="60">
        <f t="shared" si="40"/>
        <v>388.11249228172818</v>
      </c>
      <c r="R164" s="60">
        <f t="shared" si="41"/>
        <v>76481.807319219864</v>
      </c>
      <c r="S164" s="60">
        <f t="shared" si="42"/>
        <v>1.8616281833352133</v>
      </c>
    </row>
    <row r="165" spans="1:19" ht="15">
      <c r="A165" s="49">
        <v>12</v>
      </c>
      <c r="B165" s="50">
        <v>135</v>
      </c>
      <c r="C165" s="47">
        <f t="shared" si="35"/>
        <v>43647</v>
      </c>
      <c r="D165" s="47">
        <f t="shared" si="43"/>
        <v>43678</v>
      </c>
      <c r="E165" s="61" t="e">
        <f>VLOOKUP(D165,'Kursy BM'!A:F,3,FALSE)</f>
        <v>#N/A</v>
      </c>
      <c r="F165" s="61" t="e">
        <f>IFERROR(IFERROR(IFERROR(VLOOKUP(D165,'Kursy średnie NBP'!A:G,4,FALSE),VLOOKUP(D165-1,'Kursy średnie NBP'!A:G,4,FALSE)),VLOOKUP(D165-2,'Kursy średnie NBP'!A:G,4,FALSE)),VLOOKUP(D165-3,'Kursy średnie NBP'!A:G,4,FALSE))</f>
        <v>#N/A</v>
      </c>
      <c r="G165" s="53">
        <f>IFERROR(VLOOKUP(C165,'LIBOR 3M CHF'!A:B,2,FALSE)+$D$1,'LIBOR 3M CHF'!$B$34+$D$1)</f>
        <v>1.2189999999999999E-2</v>
      </c>
      <c r="H165" s="60">
        <f t="shared" si="30"/>
        <v>79.546879737350935</v>
      </c>
      <c r="I165" s="60">
        <f t="shared" si="31"/>
        <v>317.82777994850221</v>
      </c>
      <c r="J165" s="60">
        <f t="shared" si="36"/>
        <v>397.37465968585315</v>
      </c>
      <c r="K165" s="60">
        <f t="shared" si="32"/>
        <v>77989.190829420753</v>
      </c>
      <c r="L165" s="60" t="e">
        <f t="shared" si="37"/>
        <v>#N/A</v>
      </c>
      <c r="M165" s="60" t="e">
        <f t="shared" si="38"/>
        <v>#N/A</v>
      </c>
      <c r="N165" s="60">
        <f t="shared" si="39"/>
        <v>0</v>
      </c>
      <c r="O165" s="60">
        <f t="shared" si="33"/>
        <v>77.692769268440841</v>
      </c>
      <c r="P165" s="60">
        <f t="shared" si="34"/>
        <v>310.41972301328758</v>
      </c>
      <c r="Q165" s="60">
        <f t="shared" si="40"/>
        <v>388.11249228172841</v>
      </c>
      <c r="R165" s="60">
        <f t="shared" si="41"/>
        <v>76171.387596206579</v>
      </c>
      <c r="S165" s="60">
        <f t="shared" si="42"/>
        <v>1.8541104689100933</v>
      </c>
    </row>
    <row r="166" spans="1:19" ht="15">
      <c r="A166" s="49">
        <v>12</v>
      </c>
      <c r="B166" s="50">
        <v>136</v>
      </c>
      <c r="C166" s="47">
        <f t="shared" si="35"/>
        <v>43647</v>
      </c>
      <c r="D166" s="47">
        <f t="shared" si="43"/>
        <v>43709</v>
      </c>
      <c r="E166" s="61" t="e">
        <f>VLOOKUP(D166,'Kursy BM'!A:F,3,FALSE)</f>
        <v>#N/A</v>
      </c>
      <c r="F166" s="61" t="e">
        <f>IFERROR(IFERROR(IFERROR(VLOOKUP(D166,'Kursy średnie NBP'!A:G,4,FALSE),VLOOKUP(D166-1,'Kursy średnie NBP'!A:G,4,FALSE)),VLOOKUP(D166-2,'Kursy średnie NBP'!A:G,4,FALSE)),VLOOKUP(D166-3,'Kursy średnie NBP'!A:G,4,FALSE))</f>
        <v>#N/A</v>
      </c>
      <c r="G166" s="53">
        <f>IFERROR(VLOOKUP(C166,'LIBOR 3M CHF'!A:B,2,FALSE)+$D$1,'LIBOR 3M CHF'!$B$34+$D$1)</f>
        <v>1.2189999999999999E-2</v>
      </c>
      <c r="H166" s="60">
        <f t="shared" si="30"/>
        <v>79.224019684219911</v>
      </c>
      <c r="I166" s="60">
        <f t="shared" si="31"/>
        <v>318.15064000163369</v>
      </c>
      <c r="J166" s="60">
        <f t="shared" si="36"/>
        <v>397.3746596858536</v>
      </c>
      <c r="K166" s="60">
        <f t="shared" si="32"/>
        <v>77671.040189419116</v>
      </c>
      <c r="L166" s="60" t="e">
        <f t="shared" si="37"/>
        <v>#N/A</v>
      </c>
      <c r="M166" s="60" t="e">
        <f t="shared" si="38"/>
        <v>#N/A</v>
      </c>
      <c r="N166" s="60">
        <f t="shared" si="39"/>
        <v>0</v>
      </c>
      <c r="O166" s="60">
        <f t="shared" si="33"/>
        <v>77.377434566479835</v>
      </c>
      <c r="P166" s="60">
        <f t="shared" si="34"/>
        <v>310.73505771524901</v>
      </c>
      <c r="Q166" s="60">
        <f t="shared" si="40"/>
        <v>388.11249228172886</v>
      </c>
      <c r="R166" s="60">
        <f t="shared" si="41"/>
        <v>75860.652538491326</v>
      </c>
      <c r="S166" s="60">
        <f t="shared" si="42"/>
        <v>1.8465851177400765</v>
      </c>
    </row>
    <row r="167" spans="1:19" ht="15">
      <c r="A167" s="49">
        <v>12</v>
      </c>
      <c r="B167" s="50">
        <v>137</v>
      </c>
      <c r="C167" s="47">
        <f t="shared" si="35"/>
        <v>43647</v>
      </c>
      <c r="D167" s="47">
        <f t="shared" si="43"/>
        <v>43739</v>
      </c>
      <c r="E167" s="61" t="e">
        <f>VLOOKUP(D167,'Kursy BM'!A:F,3,FALSE)</f>
        <v>#N/A</v>
      </c>
      <c r="F167" s="61" t="e">
        <f>IFERROR(IFERROR(IFERROR(VLOOKUP(D167,'Kursy średnie NBP'!A:G,4,FALSE),VLOOKUP(D167-1,'Kursy średnie NBP'!A:G,4,FALSE)),VLOOKUP(D167-2,'Kursy średnie NBP'!A:G,4,FALSE)),VLOOKUP(D167-3,'Kursy średnie NBP'!A:G,4,FALSE))</f>
        <v>#N/A</v>
      </c>
      <c r="G167" s="53">
        <f>IFERROR(VLOOKUP(C167,'LIBOR 3M CHF'!A:B,2,FALSE)+$D$1,'LIBOR 3M CHF'!$B$34+$D$1)</f>
        <v>1.2189999999999999E-2</v>
      </c>
      <c r="H167" s="60">
        <f t="shared" si="30"/>
        <v>78.900831659084915</v>
      </c>
      <c r="I167" s="60">
        <f t="shared" si="31"/>
        <v>318.47382802676913</v>
      </c>
      <c r="J167" s="60">
        <f t="shared" si="36"/>
        <v>397.37465968585406</v>
      </c>
      <c r="K167" s="60">
        <f t="shared" si="32"/>
        <v>77352.566361392353</v>
      </c>
      <c r="L167" s="60" t="e">
        <f t="shared" si="37"/>
        <v>#N/A</v>
      </c>
      <c r="M167" s="60" t="e">
        <f t="shared" si="38"/>
        <v>#N/A</v>
      </c>
      <c r="N167" s="60">
        <f t="shared" si="39"/>
        <v>0</v>
      </c>
      <c r="O167" s="60">
        <f t="shared" si="33"/>
        <v>77.061779537017429</v>
      </c>
      <c r="P167" s="60">
        <f t="shared" si="34"/>
        <v>311.05071274471186</v>
      </c>
      <c r="Q167" s="60">
        <f t="shared" si="40"/>
        <v>388.11249228172926</v>
      </c>
      <c r="R167" s="60">
        <f t="shared" si="41"/>
        <v>75549.60182574662</v>
      </c>
      <c r="S167" s="60">
        <f t="shared" si="42"/>
        <v>1.8390521220674856</v>
      </c>
    </row>
    <row r="168" spans="1:19" ht="15">
      <c r="A168" s="49">
        <v>12</v>
      </c>
      <c r="B168" s="50">
        <v>138</v>
      </c>
      <c r="C168" s="47">
        <f t="shared" si="35"/>
        <v>43739</v>
      </c>
      <c r="D168" s="47">
        <f t="shared" si="43"/>
        <v>43770</v>
      </c>
      <c r="E168" s="61" t="e">
        <f>VLOOKUP(D168,'Kursy BM'!A:F,3,FALSE)</f>
        <v>#N/A</v>
      </c>
      <c r="F168" s="61" t="e">
        <f>IFERROR(IFERROR(IFERROR(VLOOKUP(D168,'Kursy średnie NBP'!A:G,4,FALSE),VLOOKUP(D168-1,'Kursy średnie NBP'!A:G,4,FALSE)),VLOOKUP(D168-2,'Kursy średnie NBP'!A:G,4,FALSE)),VLOOKUP(D168-3,'Kursy średnie NBP'!A:G,4,FALSE))</f>
        <v>#N/A</v>
      </c>
      <c r="G168" s="53">
        <f>IFERROR(VLOOKUP(C168,'LIBOR 3M CHF'!A:B,2,FALSE)+$D$1,'LIBOR 3M CHF'!$B$34+$D$1)</f>
        <v>1.2189999999999999E-2</v>
      </c>
      <c r="H168" s="60">
        <f t="shared" si="30"/>
        <v>78.577315328781054</v>
      </c>
      <c r="I168" s="60">
        <f t="shared" si="31"/>
        <v>318.79734435707269</v>
      </c>
      <c r="J168" s="60">
        <f t="shared" si="36"/>
        <v>397.37465968585377</v>
      </c>
      <c r="K168" s="60">
        <f t="shared" si="32"/>
        <v>77033.769017035287</v>
      </c>
      <c r="L168" s="60" t="e">
        <f t="shared" si="37"/>
        <v>#N/A</v>
      </c>
      <c r="M168" s="60" t="e">
        <f t="shared" si="38"/>
        <v>#N/A</v>
      </c>
      <c r="N168" s="60">
        <f t="shared" si="39"/>
        <v>0</v>
      </c>
      <c r="O168" s="60">
        <f t="shared" si="33"/>
        <v>76.74580385465427</v>
      </c>
      <c r="P168" s="60">
        <f t="shared" si="34"/>
        <v>311.36668842707468</v>
      </c>
      <c r="Q168" s="60">
        <f t="shared" si="40"/>
        <v>388.11249228172892</v>
      </c>
      <c r="R168" s="60">
        <f t="shared" si="41"/>
        <v>75238.235137319542</v>
      </c>
      <c r="S168" s="60">
        <f t="shared" si="42"/>
        <v>1.8315114741267848</v>
      </c>
    </row>
    <row r="169" spans="1:19" ht="15">
      <c r="A169" s="49">
        <v>12</v>
      </c>
      <c r="B169" s="50">
        <v>139</v>
      </c>
      <c r="C169" s="47">
        <f t="shared" si="35"/>
        <v>43739</v>
      </c>
      <c r="D169" s="47">
        <f t="shared" si="43"/>
        <v>43800</v>
      </c>
      <c r="E169" s="61" t="e">
        <f>VLOOKUP(D169,'Kursy BM'!A:F,3,FALSE)</f>
        <v>#N/A</v>
      </c>
      <c r="F169" s="61" t="e">
        <f>IFERROR(IFERROR(IFERROR(VLOOKUP(D169,'Kursy średnie NBP'!A:G,4,FALSE),VLOOKUP(D169-1,'Kursy średnie NBP'!A:G,4,FALSE)),VLOOKUP(D169-2,'Kursy średnie NBP'!A:G,4,FALSE)),VLOOKUP(D169-3,'Kursy średnie NBP'!A:G,4,FALSE))</f>
        <v>#N/A</v>
      </c>
      <c r="G169" s="53">
        <f>IFERROR(VLOOKUP(C169,'LIBOR 3M CHF'!A:B,2,FALSE)+$D$1,'LIBOR 3M CHF'!$B$34+$D$1)</f>
        <v>1.2189999999999999E-2</v>
      </c>
      <c r="H169" s="60">
        <f t="shared" si="30"/>
        <v>78.253470359805007</v>
      </c>
      <c r="I169" s="60">
        <f t="shared" si="31"/>
        <v>319.12118932604909</v>
      </c>
      <c r="J169" s="60">
        <f t="shared" si="36"/>
        <v>397.37465968585411</v>
      </c>
      <c r="K169" s="60">
        <f t="shared" si="32"/>
        <v>76714.647827709239</v>
      </c>
      <c r="L169" s="60" t="e">
        <f t="shared" si="37"/>
        <v>#N/A</v>
      </c>
      <c r="M169" s="60" t="e">
        <f t="shared" si="38"/>
        <v>#N/A</v>
      </c>
      <c r="N169" s="60">
        <f t="shared" si="39"/>
        <v>0</v>
      </c>
      <c r="O169" s="60">
        <f t="shared" si="33"/>
        <v>76.429507193660427</v>
      </c>
      <c r="P169" s="60">
        <f t="shared" si="34"/>
        <v>311.6829850880689</v>
      </c>
      <c r="Q169" s="60">
        <f t="shared" si="40"/>
        <v>388.11249228172932</v>
      </c>
      <c r="R169" s="60">
        <f t="shared" si="41"/>
        <v>74926.552152231467</v>
      </c>
      <c r="S169" s="60">
        <f t="shared" si="42"/>
        <v>1.8239631661445799</v>
      </c>
    </row>
    <row r="170" spans="1:19" ht="15">
      <c r="A170" s="49">
        <v>12</v>
      </c>
      <c r="B170" s="50">
        <v>140</v>
      </c>
      <c r="C170" s="47">
        <f t="shared" si="35"/>
        <v>43739</v>
      </c>
      <c r="D170" s="47">
        <f t="shared" si="43"/>
        <v>43831</v>
      </c>
      <c r="E170" s="61" t="e">
        <f>VLOOKUP(D170,'Kursy BM'!A:F,3,FALSE)</f>
        <v>#N/A</v>
      </c>
      <c r="F170" s="61" t="e">
        <f>IFERROR(IFERROR(IFERROR(VLOOKUP(D170,'Kursy średnie NBP'!A:G,4,FALSE),VLOOKUP(D170-1,'Kursy średnie NBP'!A:G,4,FALSE)),VLOOKUP(D170-2,'Kursy średnie NBP'!A:G,4,FALSE)),VLOOKUP(D170-3,'Kursy średnie NBP'!A:G,4,FALSE))</f>
        <v>#N/A</v>
      </c>
      <c r="G170" s="53">
        <f>IFERROR(VLOOKUP(C170,'LIBOR 3M CHF'!A:B,2,FALSE)+$D$1,'LIBOR 3M CHF'!$B$34+$D$1)</f>
        <v>1.2189999999999999E-2</v>
      </c>
      <c r="H170" s="60">
        <f t="shared" si="30"/>
        <v>77.929296418314621</v>
      </c>
      <c r="I170" s="60">
        <f t="shared" si="31"/>
        <v>319.44536326753979</v>
      </c>
      <c r="J170" s="60">
        <f t="shared" si="36"/>
        <v>397.3746596858544</v>
      </c>
      <c r="K170" s="60">
        <f t="shared" si="32"/>
        <v>76395.202464441696</v>
      </c>
      <c r="L170" s="60" t="e">
        <f t="shared" si="37"/>
        <v>#N/A</v>
      </c>
      <c r="M170" s="60" t="e">
        <f t="shared" si="38"/>
        <v>#N/A</v>
      </c>
      <c r="N170" s="60">
        <f t="shared" si="39"/>
        <v>0</v>
      </c>
      <c r="O170" s="60">
        <f t="shared" si="33"/>
        <v>76.112889227975117</v>
      </c>
      <c r="P170" s="60">
        <f t="shared" si="34"/>
        <v>311.99960305375441</v>
      </c>
      <c r="Q170" s="60">
        <f t="shared" si="40"/>
        <v>388.11249228172954</v>
      </c>
      <c r="R170" s="60">
        <f t="shared" si="41"/>
        <v>74614.552549177708</v>
      </c>
      <c r="S170" s="60">
        <f t="shared" si="42"/>
        <v>1.816407190339504</v>
      </c>
    </row>
    <row r="171" spans="1:19" ht="15">
      <c r="A171" s="49">
        <v>12</v>
      </c>
      <c r="B171" s="50">
        <v>141</v>
      </c>
      <c r="C171" s="47">
        <f t="shared" si="35"/>
        <v>43831</v>
      </c>
      <c r="D171" s="47">
        <f t="shared" si="43"/>
        <v>43862</v>
      </c>
      <c r="E171" s="61" t="e">
        <f>VLOOKUP(D171,'Kursy BM'!A:F,3,FALSE)</f>
        <v>#N/A</v>
      </c>
      <c r="F171" s="61" t="e">
        <f>IFERROR(IFERROR(IFERROR(VLOOKUP(D171,'Kursy średnie NBP'!A:G,4,FALSE),VLOOKUP(D171-1,'Kursy średnie NBP'!A:G,4,FALSE)),VLOOKUP(D171-2,'Kursy średnie NBP'!A:G,4,FALSE)),VLOOKUP(D171-3,'Kursy średnie NBP'!A:G,4,FALSE))</f>
        <v>#N/A</v>
      </c>
      <c r="G171" s="53">
        <f>IFERROR(VLOOKUP(C171,'LIBOR 3M CHF'!A:B,2,FALSE)+$D$1,'LIBOR 3M CHF'!$B$34+$D$1)</f>
        <v>1.2189999999999999E-2</v>
      </c>
      <c r="H171" s="60">
        <f t="shared" si="30"/>
        <v>77.604793170128687</v>
      </c>
      <c r="I171" s="60">
        <f t="shared" si="31"/>
        <v>319.76986651572577</v>
      </c>
      <c r="J171" s="60">
        <f t="shared" si="36"/>
        <v>397.37465968585445</v>
      </c>
      <c r="K171" s="60">
        <f t="shared" si="32"/>
        <v>76075.432597925974</v>
      </c>
      <c r="L171" s="60" t="e">
        <f t="shared" si="37"/>
        <v>#N/A</v>
      </c>
      <c r="M171" s="60" t="e">
        <f t="shared" si="38"/>
        <v>#N/A</v>
      </c>
      <c r="N171" s="60">
        <f t="shared" si="39"/>
        <v>0</v>
      </c>
      <c r="O171" s="60">
        <f t="shared" si="33"/>
        <v>75.795949631206341</v>
      </c>
      <c r="P171" s="60">
        <f t="shared" si="34"/>
        <v>312.31654265052327</v>
      </c>
      <c r="Q171" s="60">
        <f t="shared" si="40"/>
        <v>388.1124922817296</v>
      </c>
      <c r="R171" s="60">
        <f t="shared" si="41"/>
        <v>74302.236006527179</v>
      </c>
      <c r="S171" s="60">
        <f t="shared" si="42"/>
        <v>1.8088435389223463</v>
      </c>
    </row>
    <row r="172" spans="1:19" ht="15">
      <c r="A172" s="49">
        <v>12</v>
      </c>
      <c r="B172" s="50">
        <v>142</v>
      </c>
      <c r="C172" s="47">
        <f t="shared" si="35"/>
        <v>43831</v>
      </c>
      <c r="D172" s="47">
        <f t="shared" si="43"/>
        <v>43891</v>
      </c>
      <c r="E172" s="61" t="e">
        <f>VLOOKUP(D172,'Kursy BM'!A:F,3,FALSE)</f>
        <v>#N/A</v>
      </c>
      <c r="F172" s="61" t="e">
        <f>IFERROR(IFERROR(IFERROR(VLOOKUP(D172,'Kursy średnie NBP'!A:G,4,FALSE),VLOOKUP(D172-1,'Kursy średnie NBP'!A:G,4,FALSE)),VLOOKUP(D172-2,'Kursy średnie NBP'!A:G,4,FALSE)),VLOOKUP(D172-3,'Kursy średnie NBP'!A:G,4,FALSE))</f>
        <v>#N/A</v>
      </c>
      <c r="G172" s="53">
        <f>IFERROR(VLOOKUP(C172,'LIBOR 3M CHF'!A:B,2,FALSE)+$D$1,'LIBOR 3M CHF'!$B$34+$D$1)</f>
        <v>1.2189999999999999E-2</v>
      </c>
      <c r="H172" s="60">
        <f t="shared" si="30"/>
        <v>77.279960280726456</v>
      </c>
      <c r="I172" s="60">
        <f t="shared" si="31"/>
        <v>320.09469940512827</v>
      </c>
      <c r="J172" s="60">
        <f t="shared" si="36"/>
        <v>397.37465968585474</v>
      </c>
      <c r="K172" s="60">
        <f t="shared" si="32"/>
        <v>75755.33789852084</v>
      </c>
      <c r="L172" s="60" t="e">
        <f t="shared" si="37"/>
        <v>#N/A</v>
      </c>
      <c r="M172" s="60" t="e">
        <f t="shared" si="38"/>
        <v>#N/A</v>
      </c>
      <c r="N172" s="60">
        <f t="shared" si="39"/>
        <v>0</v>
      </c>
      <c r="O172" s="60">
        <f t="shared" si="33"/>
        <v>75.478688076630519</v>
      </c>
      <c r="P172" s="60">
        <f t="shared" si="34"/>
        <v>312.6338042050993</v>
      </c>
      <c r="Q172" s="60">
        <f t="shared" si="40"/>
        <v>388.11249228172983</v>
      </c>
      <c r="R172" s="60">
        <f t="shared" si="41"/>
        <v>73989.602202322072</v>
      </c>
      <c r="S172" s="60">
        <f t="shared" si="42"/>
        <v>1.8012722040959375</v>
      </c>
    </row>
    <row r="173" spans="1:19" ht="15">
      <c r="A173" s="49">
        <v>12</v>
      </c>
      <c r="B173" s="50">
        <v>143</v>
      </c>
      <c r="C173" s="47">
        <f t="shared" si="35"/>
        <v>43831</v>
      </c>
      <c r="D173" s="47">
        <f t="shared" si="43"/>
        <v>43922</v>
      </c>
      <c r="E173" s="61" t="e">
        <f>VLOOKUP(D173,'Kursy BM'!A:F,3,FALSE)</f>
        <v>#N/A</v>
      </c>
      <c r="F173" s="61" t="e">
        <f>IFERROR(IFERROR(IFERROR(VLOOKUP(D173,'Kursy średnie NBP'!A:G,4,FALSE),VLOOKUP(D173-1,'Kursy średnie NBP'!A:G,4,FALSE)),VLOOKUP(D173-2,'Kursy średnie NBP'!A:G,4,FALSE)),VLOOKUP(D173-3,'Kursy średnie NBP'!A:G,4,FALSE))</f>
        <v>#N/A</v>
      </c>
      <c r="G173" s="53">
        <f>IFERROR(VLOOKUP(C173,'LIBOR 3M CHF'!A:B,2,FALSE)+$D$1,'LIBOR 3M CHF'!$B$34+$D$1)</f>
        <v>1.2189999999999999E-2</v>
      </c>
      <c r="H173" s="60">
        <f t="shared" si="30"/>
        <v>76.954797415247413</v>
      </c>
      <c r="I173" s="60">
        <f t="shared" si="31"/>
        <v>320.41986227060778</v>
      </c>
      <c r="J173" s="60">
        <f t="shared" si="36"/>
        <v>397.37465968585519</v>
      </c>
      <c r="K173" s="60">
        <f t="shared" si="32"/>
        <v>75434.918036250237</v>
      </c>
      <c r="L173" s="60" t="e">
        <f t="shared" si="37"/>
        <v>#N/A</v>
      </c>
      <c r="M173" s="60" t="e">
        <f t="shared" si="38"/>
        <v>#N/A</v>
      </c>
      <c r="N173" s="60">
        <f t="shared" si="39"/>
        <v>0</v>
      </c>
      <c r="O173" s="60">
        <f t="shared" si="33"/>
        <v>75.161104237192163</v>
      </c>
      <c r="P173" s="60">
        <f t="shared" si="34"/>
        <v>312.95138804453813</v>
      </c>
      <c r="Q173" s="60">
        <f t="shared" si="40"/>
        <v>388.11249228173028</v>
      </c>
      <c r="R173" s="60">
        <f t="shared" si="41"/>
        <v>73676.650814277527</v>
      </c>
      <c r="S173" s="60">
        <f t="shared" si="42"/>
        <v>1.7936931780552499</v>
      </c>
    </row>
    <row r="174" spans="1:19" ht="15">
      <c r="A174" s="49">
        <v>12</v>
      </c>
      <c r="B174" s="50">
        <v>144</v>
      </c>
      <c r="C174" s="47">
        <f t="shared" si="35"/>
        <v>43922</v>
      </c>
      <c r="D174" s="47">
        <f t="shared" si="43"/>
        <v>43952</v>
      </c>
      <c r="E174" s="61" t="e">
        <f>VLOOKUP(D174,'Kursy BM'!A:F,3,FALSE)</f>
        <v>#N/A</v>
      </c>
      <c r="F174" s="61" t="e">
        <f>IFERROR(IFERROR(IFERROR(VLOOKUP(D174,'Kursy średnie NBP'!A:G,4,FALSE),VLOOKUP(D174-1,'Kursy średnie NBP'!A:G,4,FALSE)),VLOOKUP(D174-2,'Kursy średnie NBP'!A:G,4,FALSE)),VLOOKUP(D174-3,'Kursy średnie NBP'!A:G,4,FALSE))</f>
        <v>#N/A</v>
      </c>
      <c r="G174" s="53">
        <f>IFERROR(VLOOKUP(C174,'LIBOR 3M CHF'!A:B,2,FALSE)+$D$1,'LIBOR 3M CHF'!$B$34+$D$1)</f>
        <v>1.2189999999999999E-2</v>
      </c>
      <c r="H174" s="60">
        <f t="shared" si="30"/>
        <v>76.62930423849086</v>
      </c>
      <c r="I174" s="60">
        <f t="shared" si="31"/>
        <v>320.74535544736432</v>
      </c>
      <c r="J174" s="60">
        <f t="shared" si="36"/>
        <v>397.37465968585519</v>
      </c>
      <c r="K174" s="60">
        <f t="shared" si="32"/>
        <v>75114.172680802876</v>
      </c>
      <c r="L174" s="60" t="e">
        <f t="shared" si="37"/>
        <v>#N/A</v>
      </c>
      <c r="M174" s="60" t="e">
        <f t="shared" si="38"/>
        <v>#N/A</v>
      </c>
      <c r="N174" s="60">
        <f t="shared" si="39"/>
        <v>0</v>
      </c>
      <c r="O174" s="60">
        <f t="shared" si="33"/>
        <v>74.843197785503577</v>
      </c>
      <c r="P174" s="60">
        <f t="shared" si="34"/>
        <v>313.26929449622651</v>
      </c>
      <c r="Q174" s="60">
        <f t="shared" si="40"/>
        <v>388.11249228173006</v>
      </c>
      <c r="R174" s="60">
        <f t="shared" si="41"/>
        <v>73363.381519781295</v>
      </c>
      <c r="S174" s="60">
        <f t="shared" si="42"/>
        <v>1.7861064529872834</v>
      </c>
    </row>
    <row r="175" spans="1:19" ht="15">
      <c r="A175" s="51">
        <v>13</v>
      </c>
      <c r="B175" s="52">
        <v>145</v>
      </c>
      <c r="C175" s="47">
        <f t="shared" si="35"/>
        <v>43922</v>
      </c>
      <c r="D175" s="47">
        <f t="shared" si="43"/>
        <v>43983</v>
      </c>
      <c r="E175" s="61" t="e">
        <f>VLOOKUP(D175,'Kursy BM'!A:F,3,FALSE)</f>
        <v>#N/A</v>
      </c>
      <c r="F175" s="61" t="e">
        <f>IFERROR(IFERROR(IFERROR(VLOOKUP(D175,'Kursy średnie NBP'!A:G,4,FALSE),VLOOKUP(D175-1,'Kursy średnie NBP'!A:G,4,FALSE)),VLOOKUP(D175-2,'Kursy średnie NBP'!A:G,4,FALSE)),VLOOKUP(D175-3,'Kursy średnie NBP'!A:G,4,FALSE))</f>
        <v>#N/A</v>
      </c>
      <c r="G175" s="53">
        <f>IFERROR(VLOOKUP(C175,'LIBOR 3M CHF'!A:B,2,FALSE)+$D$1,'LIBOR 3M CHF'!$B$34+$D$1)</f>
        <v>1.2189999999999999E-2</v>
      </c>
      <c r="H175" s="60">
        <f t="shared" si="30"/>
        <v>76.303480414915583</v>
      </c>
      <c r="I175" s="60">
        <f t="shared" si="31"/>
        <v>321.07117927093998</v>
      </c>
      <c r="J175" s="60">
        <f t="shared" si="36"/>
        <v>397.37465968585559</v>
      </c>
      <c r="K175" s="60">
        <f t="shared" si="32"/>
        <v>74793.101501531943</v>
      </c>
      <c r="L175" s="60" t="e">
        <f t="shared" si="37"/>
        <v>#N/A</v>
      </c>
      <c r="M175" s="60" t="e">
        <f t="shared" si="38"/>
        <v>#N/A</v>
      </c>
      <c r="N175" s="60">
        <f t="shared" si="39"/>
        <v>0</v>
      </c>
      <c r="O175" s="60">
        <f t="shared" si="33"/>
        <v>74.524968393844489</v>
      </c>
      <c r="P175" s="60">
        <f t="shared" si="34"/>
        <v>313.58752388788594</v>
      </c>
      <c r="Q175" s="60">
        <f t="shared" si="40"/>
        <v>388.1124922817304</v>
      </c>
      <c r="R175" s="60">
        <f t="shared" si="41"/>
        <v>73049.793995893415</v>
      </c>
      <c r="S175" s="60">
        <f t="shared" si="42"/>
        <v>1.7785120210710943</v>
      </c>
    </row>
    <row r="176" spans="1:19" ht="15">
      <c r="A176" s="51">
        <v>13</v>
      </c>
      <c r="B176" s="52">
        <v>146</v>
      </c>
      <c r="C176" s="47">
        <f t="shared" si="35"/>
        <v>43922</v>
      </c>
      <c r="D176" s="47">
        <f t="shared" si="43"/>
        <v>44013</v>
      </c>
      <c r="E176" s="61" t="e">
        <f>VLOOKUP(D176,'Kursy BM'!A:F,3,FALSE)</f>
        <v>#N/A</v>
      </c>
      <c r="F176" s="61" t="e">
        <f>IFERROR(IFERROR(IFERROR(VLOOKUP(D176,'Kursy średnie NBP'!A:G,4,FALSE),VLOOKUP(D176-1,'Kursy średnie NBP'!A:G,4,FALSE)),VLOOKUP(D176-2,'Kursy średnie NBP'!A:G,4,FALSE)),VLOOKUP(D176-3,'Kursy średnie NBP'!A:G,4,FALSE))</f>
        <v>#N/A</v>
      </c>
      <c r="G176" s="53">
        <f>IFERROR(VLOOKUP(C176,'LIBOR 3M CHF'!A:B,2,FALSE)+$D$1,'LIBOR 3M CHF'!$B$34+$D$1)</f>
        <v>1.2189999999999999E-2</v>
      </c>
      <c r="H176" s="60">
        <f t="shared" si="30"/>
        <v>75.977325608639518</v>
      </c>
      <c r="I176" s="60">
        <f t="shared" si="31"/>
        <v>321.39733407721599</v>
      </c>
      <c r="J176" s="60">
        <f t="shared" si="36"/>
        <v>397.37465968585548</v>
      </c>
      <c r="K176" s="60">
        <f t="shared" si="32"/>
        <v>74471.704167454722</v>
      </c>
      <c r="L176" s="60" t="e">
        <f t="shared" si="37"/>
        <v>#N/A</v>
      </c>
      <c r="M176" s="60" t="e">
        <f t="shared" si="38"/>
        <v>#N/A</v>
      </c>
      <c r="N176" s="60">
        <f t="shared" si="39"/>
        <v>0</v>
      </c>
      <c r="O176" s="60">
        <f t="shared" si="33"/>
        <v>74.206415734161723</v>
      </c>
      <c r="P176" s="60">
        <f t="shared" si="34"/>
        <v>313.90607654756877</v>
      </c>
      <c r="Q176" s="60">
        <f t="shared" si="40"/>
        <v>388.11249228173051</v>
      </c>
      <c r="R176" s="60">
        <f t="shared" si="41"/>
        <v>72735.887919345842</v>
      </c>
      <c r="S176" s="60">
        <f t="shared" si="42"/>
        <v>1.7709098744777947</v>
      </c>
    </row>
    <row r="177" spans="1:19" ht="15">
      <c r="A177" s="51">
        <v>13</v>
      </c>
      <c r="B177" s="52">
        <v>147</v>
      </c>
      <c r="C177" s="47">
        <f t="shared" si="35"/>
        <v>44013</v>
      </c>
      <c r="D177" s="47">
        <f t="shared" si="43"/>
        <v>44044</v>
      </c>
      <c r="E177" s="61" t="e">
        <f>VLOOKUP(D177,'Kursy BM'!A:F,3,FALSE)</f>
        <v>#N/A</v>
      </c>
      <c r="F177" s="61" t="e">
        <f>IFERROR(IFERROR(IFERROR(VLOOKUP(D177,'Kursy średnie NBP'!A:G,4,FALSE),VLOOKUP(D177-1,'Kursy średnie NBP'!A:G,4,FALSE)),VLOOKUP(D177-2,'Kursy średnie NBP'!A:G,4,FALSE)),VLOOKUP(D177-3,'Kursy średnie NBP'!A:G,4,FALSE))</f>
        <v>#N/A</v>
      </c>
      <c r="G177" s="53">
        <f>IFERROR(VLOOKUP(C177,'LIBOR 3M CHF'!A:B,2,FALSE)+$D$1,'LIBOR 3M CHF'!$B$34+$D$1)</f>
        <v>1.2189999999999999E-2</v>
      </c>
      <c r="H177" s="60">
        <f t="shared" si="30"/>
        <v>75.650839483439412</v>
      </c>
      <c r="I177" s="60">
        <f t="shared" si="31"/>
        <v>321.72382020241616</v>
      </c>
      <c r="J177" s="60">
        <f t="shared" si="36"/>
        <v>397.37465968585559</v>
      </c>
      <c r="K177" s="60">
        <f t="shared" si="32"/>
        <v>74149.980347252305</v>
      </c>
      <c r="L177" s="60" t="e">
        <f t="shared" si="37"/>
        <v>#N/A</v>
      </c>
      <c r="M177" s="60" t="e">
        <f t="shared" si="38"/>
        <v>#N/A</v>
      </c>
      <c r="N177" s="60">
        <f t="shared" si="39"/>
        <v>0</v>
      </c>
      <c r="O177" s="60">
        <f t="shared" si="33"/>
        <v>73.887539478068803</v>
      </c>
      <c r="P177" s="60">
        <f t="shared" si="34"/>
        <v>314.22495280366172</v>
      </c>
      <c r="Q177" s="60">
        <f t="shared" si="40"/>
        <v>388.11249228173051</v>
      </c>
      <c r="R177" s="60">
        <f t="shared" si="41"/>
        <v>72421.662966542179</v>
      </c>
      <c r="S177" s="60">
        <f t="shared" si="42"/>
        <v>1.7633000053706098</v>
      </c>
    </row>
    <row r="178" spans="1:19" ht="15">
      <c r="A178" s="51">
        <v>13</v>
      </c>
      <c r="B178" s="52">
        <v>148</v>
      </c>
      <c r="C178" s="47">
        <f t="shared" si="35"/>
        <v>44013</v>
      </c>
      <c r="D178" s="47">
        <f t="shared" si="43"/>
        <v>44075</v>
      </c>
      <c r="E178" s="61" t="e">
        <f>VLOOKUP(D178,'Kursy BM'!A:F,3,FALSE)</f>
        <v>#N/A</v>
      </c>
      <c r="F178" s="61" t="e">
        <f>IFERROR(IFERROR(IFERROR(VLOOKUP(D178,'Kursy średnie NBP'!A:G,4,FALSE),VLOOKUP(D178-1,'Kursy średnie NBP'!A:G,4,FALSE)),VLOOKUP(D178-2,'Kursy średnie NBP'!A:G,4,FALSE)),VLOOKUP(D178-3,'Kursy średnie NBP'!A:G,4,FALSE))</f>
        <v>#N/A</v>
      </c>
      <c r="G178" s="53">
        <f>IFERROR(VLOOKUP(C178,'LIBOR 3M CHF'!A:B,2,FALSE)+$D$1,'LIBOR 3M CHF'!$B$34+$D$1)</f>
        <v>1.2189999999999999E-2</v>
      </c>
      <c r="H178" s="60">
        <f t="shared" si="30"/>
        <v>75.324021702750457</v>
      </c>
      <c r="I178" s="60">
        <f t="shared" si="31"/>
        <v>322.05063798310573</v>
      </c>
      <c r="J178" s="60">
        <f t="shared" si="36"/>
        <v>397.37465968585616</v>
      </c>
      <c r="K178" s="60">
        <f t="shared" si="32"/>
        <v>73827.9297092692</v>
      </c>
      <c r="L178" s="60" t="e">
        <f t="shared" si="37"/>
        <v>#N/A</v>
      </c>
      <c r="M178" s="60" t="e">
        <f t="shared" si="38"/>
        <v>#N/A</v>
      </c>
      <c r="N178" s="60">
        <f t="shared" si="39"/>
        <v>0</v>
      </c>
      <c r="O178" s="60">
        <f t="shared" si="33"/>
        <v>73.56833929684575</v>
      </c>
      <c r="P178" s="60">
        <f t="shared" si="34"/>
        <v>314.54415298488533</v>
      </c>
      <c r="Q178" s="60">
        <f t="shared" si="40"/>
        <v>388.11249228173108</v>
      </c>
      <c r="R178" s="60">
        <f t="shared" si="41"/>
        <v>72107.118813557288</v>
      </c>
      <c r="S178" s="60">
        <f t="shared" si="42"/>
        <v>1.7556824059047074</v>
      </c>
    </row>
    <row r="179" spans="1:19" ht="15">
      <c r="A179" s="51">
        <v>13</v>
      </c>
      <c r="B179" s="52">
        <v>149</v>
      </c>
      <c r="C179" s="47">
        <f t="shared" si="35"/>
        <v>44013</v>
      </c>
      <c r="D179" s="47">
        <f t="shared" si="43"/>
        <v>44105</v>
      </c>
      <c r="E179" s="61" t="e">
        <f>VLOOKUP(D179,'Kursy BM'!A:F,3,FALSE)</f>
        <v>#N/A</v>
      </c>
      <c r="F179" s="61" t="e">
        <f>IFERROR(IFERROR(IFERROR(VLOOKUP(D179,'Kursy średnie NBP'!A:G,4,FALSE),VLOOKUP(D179-1,'Kursy średnie NBP'!A:G,4,FALSE)),VLOOKUP(D179-2,'Kursy średnie NBP'!A:G,4,FALSE)),VLOOKUP(D179-3,'Kursy średnie NBP'!A:G,4,FALSE))</f>
        <v>#N/A</v>
      </c>
      <c r="G179" s="53">
        <f>IFERROR(VLOOKUP(C179,'LIBOR 3M CHF'!A:B,2,FALSE)+$D$1,'LIBOR 3M CHF'!$B$34+$D$1)</f>
        <v>1.2189999999999999E-2</v>
      </c>
      <c r="H179" s="60">
        <f t="shared" si="30"/>
        <v>74.996871929665957</v>
      </c>
      <c r="I179" s="60">
        <f t="shared" si="31"/>
        <v>322.3777877561904</v>
      </c>
      <c r="J179" s="60">
        <f t="shared" si="36"/>
        <v>397.37465968585639</v>
      </c>
      <c r="K179" s="60">
        <f t="shared" si="32"/>
        <v>73505.551921513004</v>
      </c>
      <c r="L179" s="60" t="e">
        <f t="shared" si="37"/>
        <v>#N/A</v>
      </c>
      <c r="M179" s="60" t="e">
        <f t="shared" si="38"/>
        <v>#N/A</v>
      </c>
      <c r="N179" s="60">
        <f t="shared" si="39"/>
        <v>0</v>
      </c>
      <c r="O179" s="60">
        <f t="shared" si="33"/>
        <v>73.248814861438603</v>
      </c>
      <c r="P179" s="60">
        <f t="shared" si="34"/>
        <v>314.86367742029267</v>
      </c>
      <c r="Q179" s="60">
        <f t="shared" si="40"/>
        <v>388.11249228173131</v>
      </c>
      <c r="R179" s="60">
        <f t="shared" si="41"/>
        <v>71792.255136136999</v>
      </c>
      <c r="S179" s="60">
        <f t="shared" si="42"/>
        <v>1.7480570682273537</v>
      </c>
    </row>
    <row r="180" spans="1:19" ht="15">
      <c r="A180" s="51">
        <v>13</v>
      </c>
      <c r="B180" s="52">
        <v>150</v>
      </c>
      <c r="C180" s="47">
        <f t="shared" si="35"/>
        <v>44105</v>
      </c>
      <c r="D180" s="47">
        <f t="shared" si="43"/>
        <v>44136</v>
      </c>
      <c r="E180" s="61" t="e">
        <f>VLOOKUP(D180,'Kursy BM'!A:F,3,FALSE)</f>
        <v>#N/A</v>
      </c>
      <c r="F180" s="61" t="e">
        <f>IFERROR(IFERROR(IFERROR(VLOOKUP(D180,'Kursy średnie NBP'!A:G,4,FALSE),VLOOKUP(D180-1,'Kursy średnie NBP'!A:G,4,FALSE)),VLOOKUP(D180-2,'Kursy średnie NBP'!A:G,4,FALSE)),VLOOKUP(D180-3,'Kursy średnie NBP'!A:G,4,FALSE))</f>
        <v>#N/A</v>
      </c>
      <c r="G180" s="53">
        <f>IFERROR(VLOOKUP(C180,'LIBOR 3M CHF'!A:B,2,FALSE)+$D$1,'LIBOR 3M CHF'!$B$34+$D$1)</f>
        <v>1.2189999999999999E-2</v>
      </c>
      <c r="H180" s="60">
        <f t="shared" si="30"/>
        <v>74.66938982693695</v>
      </c>
      <c r="I180" s="60">
        <f t="shared" si="31"/>
        <v>322.70526985891945</v>
      </c>
      <c r="J180" s="60">
        <f t="shared" si="36"/>
        <v>397.37465968585639</v>
      </c>
      <c r="K180" s="60">
        <f t="shared" si="32"/>
        <v>73182.846651654079</v>
      </c>
      <c r="L180" s="60" t="e">
        <f t="shared" si="37"/>
        <v>#N/A</v>
      </c>
      <c r="M180" s="60" t="e">
        <f t="shared" si="38"/>
        <v>#N/A</v>
      </c>
      <c r="N180" s="60">
        <f t="shared" si="39"/>
        <v>0</v>
      </c>
      <c r="O180" s="60">
        <f t="shared" si="33"/>
        <v>72.928965842459164</v>
      </c>
      <c r="P180" s="60">
        <f t="shared" si="34"/>
        <v>315.18352643927221</v>
      </c>
      <c r="Q180" s="60">
        <f t="shared" si="40"/>
        <v>388.11249228173136</v>
      </c>
      <c r="R180" s="60">
        <f t="shared" si="41"/>
        <v>71477.071609697727</v>
      </c>
      <c r="S180" s="60">
        <f t="shared" si="42"/>
        <v>1.7404239844777862</v>
      </c>
    </row>
    <row r="181" spans="1:19" ht="15">
      <c r="A181" s="51">
        <v>13</v>
      </c>
      <c r="B181" s="52">
        <v>151</v>
      </c>
      <c r="C181" s="47">
        <f t="shared" si="35"/>
        <v>44105</v>
      </c>
      <c r="D181" s="47">
        <f t="shared" si="43"/>
        <v>44166</v>
      </c>
      <c r="E181" s="61" t="e">
        <f>VLOOKUP(D181,'Kursy BM'!A:F,3,FALSE)</f>
        <v>#N/A</v>
      </c>
      <c r="F181" s="61" t="e">
        <f>IFERROR(IFERROR(IFERROR(VLOOKUP(D181,'Kursy średnie NBP'!A:G,4,FALSE),VLOOKUP(D181-1,'Kursy średnie NBP'!A:G,4,FALSE)),VLOOKUP(D181-2,'Kursy średnie NBP'!A:G,4,FALSE)),VLOOKUP(D181-3,'Kursy średnie NBP'!A:G,4,FALSE))</f>
        <v>#N/A</v>
      </c>
      <c r="G181" s="53">
        <f>IFERROR(VLOOKUP(C181,'LIBOR 3M CHF'!A:B,2,FALSE)+$D$1,'LIBOR 3M CHF'!$B$34+$D$1)</f>
        <v>1.2189999999999999E-2</v>
      </c>
      <c r="H181" s="60">
        <f t="shared" si="30"/>
        <v>74.341575056971934</v>
      </c>
      <c r="I181" s="60">
        <f t="shared" si="31"/>
        <v>323.03308462888469</v>
      </c>
      <c r="J181" s="60">
        <f t="shared" si="36"/>
        <v>397.37465968585661</v>
      </c>
      <c r="K181" s="60">
        <f t="shared" si="32"/>
        <v>72859.813567025194</v>
      </c>
      <c r="L181" s="60" t="e">
        <f t="shared" si="37"/>
        <v>#N/A</v>
      </c>
      <c r="M181" s="60" t="e">
        <f t="shared" si="38"/>
        <v>#N/A</v>
      </c>
      <c r="N181" s="60">
        <f t="shared" si="39"/>
        <v>0</v>
      </c>
      <c r="O181" s="60">
        <f t="shared" si="33"/>
        <v>72.608791910184593</v>
      </c>
      <c r="P181" s="60">
        <f t="shared" si="34"/>
        <v>315.50370037154693</v>
      </c>
      <c r="Q181" s="60">
        <f t="shared" si="40"/>
        <v>388.11249228173153</v>
      </c>
      <c r="R181" s="60">
        <f t="shared" si="41"/>
        <v>71161.567909326186</v>
      </c>
      <c r="S181" s="60">
        <f t="shared" si="42"/>
        <v>1.7327831467873409</v>
      </c>
    </row>
    <row r="182" spans="1:19" ht="15">
      <c r="A182" s="51">
        <v>13</v>
      </c>
      <c r="B182" s="52">
        <v>152</v>
      </c>
      <c r="C182" s="47">
        <f t="shared" si="35"/>
        <v>44105</v>
      </c>
      <c r="D182" s="47">
        <f t="shared" si="43"/>
        <v>44197</v>
      </c>
      <c r="E182" s="61" t="e">
        <f>VLOOKUP(D182,'Kursy BM'!A:F,3,FALSE)</f>
        <v>#N/A</v>
      </c>
      <c r="F182" s="61" t="e">
        <f>IFERROR(IFERROR(IFERROR(VLOOKUP(D182,'Kursy średnie NBP'!A:G,4,FALSE),VLOOKUP(D182-1,'Kursy średnie NBP'!A:G,4,FALSE)),VLOOKUP(D182-2,'Kursy średnie NBP'!A:G,4,FALSE)),VLOOKUP(D182-3,'Kursy średnie NBP'!A:G,4,FALSE))</f>
        <v>#N/A</v>
      </c>
      <c r="G182" s="53">
        <f>IFERROR(VLOOKUP(C182,'LIBOR 3M CHF'!A:B,2,FALSE)+$D$1,'LIBOR 3M CHF'!$B$34+$D$1)</f>
        <v>1.2189999999999999E-2</v>
      </c>
      <c r="H182" s="60">
        <f t="shared" si="30"/>
        <v>74.013427281836414</v>
      </c>
      <c r="I182" s="60">
        <f t="shared" si="31"/>
        <v>323.36123240402048</v>
      </c>
      <c r="J182" s="60">
        <f t="shared" si="36"/>
        <v>397.3746596858569</v>
      </c>
      <c r="K182" s="60">
        <f t="shared" si="32"/>
        <v>72536.452334621179</v>
      </c>
      <c r="L182" s="60" t="e">
        <f t="shared" si="37"/>
        <v>#N/A</v>
      </c>
      <c r="M182" s="60" t="e">
        <f t="shared" si="38"/>
        <v>#N/A</v>
      </c>
      <c r="N182" s="60">
        <f t="shared" si="39"/>
        <v>0</v>
      </c>
      <c r="O182" s="60">
        <f t="shared" si="33"/>
        <v>72.288292734557174</v>
      </c>
      <c r="P182" s="60">
        <f t="shared" si="34"/>
        <v>315.82419954717466</v>
      </c>
      <c r="Q182" s="60">
        <f t="shared" si="40"/>
        <v>388.11249228173182</v>
      </c>
      <c r="R182" s="60">
        <f t="shared" si="41"/>
        <v>70845.74370977901</v>
      </c>
      <c r="S182" s="60">
        <f t="shared" si="42"/>
        <v>1.7251345472792394</v>
      </c>
    </row>
    <row r="183" spans="1:19" ht="15">
      <c r="A183" s="51">
        <v>13</v>
      </c>
      <c r="B183" s="52">
        <v>153</v>
      </c>
      <c r="C183" s="47">
        <f t="shared" si="35"/>
        <v>44197</v>
      </c>
      <c r="D183" s="47">
        <f t="shared" si="43"/>
        <v>44228</v>
      </c>
      <c r="E183" s="61" t="e">
        <f>VLOOKUP(D183,'Kursy BM'!A:F,3,FALSE)</f>
        <v>#N/A</v>
      </c>
      <c r="F183" s="61" t="e">
        <f>IFERROR(IFERROR(IFERROR(VLOOKUP(D183,'Kursy średnie NBP'!A:G,4,FALSE),VLOOKUP(D183-1,'Kursy średnie NBP'!A:G,4,FALSE)),VLOOKUP(D183-2,'Kursy średnie NBP'!A:G,4,FALSE)),VLOOKUP(D183-3,'Kursy średnie NBP'!A:G,4,FALSE))</f>
        <v>#N/A</v>
      </c>
      <c r="G183" s="53">
        <f>IFERROR(VLOOKUP(C183,'LIBOR 3M CHF'!A:B,2,FALSE)+$D$1,'LIBOR 3M CHF'!$B$34+$D$1)</f>
        <v>1.2189999999999999E-2</v>
      </c>
      <c r="H183" s="60">
        <f t="shared" si="30"/>
        <v>73.684946163252675</v>
      </c>
      <c r="I183" s="60">
        <f t="shared" si="31"/>
        <v>323.68971352260462</v>
      </c>
      <c r="J183" s="60">
        <f t="shared" si="36"/>
        <v>397.3746596858573</v>
      </c>
      <c r="K183" s="60">
        <f t="shared" si="32"/>
        <v>72212.762621098576</v>
      </c>
      <c r="L183" s="60" t="e">
        <f t="shared" si="37"/>
        <v>#N/A</v>
      </c>
      <c r="M183" s="60" t="e">
        <f t="shared" si="38"/>
        <v>#N/A</v>
      </c>
      <c r="N183" s="60">
        <f t="shared" si="39"/>
        <v>0</v>
      </c>
      <c r="O183" s="60">
        <f t="shared" si="33"/>
        <v>71.967467985183831</v>
      </c>
      <c r="P183" s="60">
        <f t="shared" si="34"/>
        <v>316.1450242965484</v>
      </c>
      <c r="Q183" s="60">
        <f t="shared" si="40"/>
        <v>388.11249228173222</v>
      </c>
      <c r="R183" s="60">
        <f t="shared" si="41"/>
        <v>70529.598685482459</v>
      </c>
      <c r="S183" s="60">
        <f t="shared" si="42"/>
        <v>1.7174781780688448</v>
      </c>
    </row>
    <row r="184" spans="1:19" ht="15">
      <c r="A184" s="51">
        <v>13</v>
      </c>
      <c r="B184" s="52">
        <v>154</v>
      </c>
      <c r="C184" s="47">
        <f t="shared" si="35"/>
        <v>44197</v>
      </c>
      <c r="D184" s="47">
        <f t="shared" si="43"/>
        <v>44256</v>
      </c>
      <c r="E184" s="61" t="e">
        <f>VLOOKUP(D184,'Kursy BM'!A:F,3,FALSE)</f>
        <v>#N/A</v>
      </c>
      <c r="F184" s="61" t="e">
        <f>IFERROR(IFERROR(IFERROR(VLOOKUP(D184,'Kursy średnie NBP'!A:G,4,FALSE),VLOOKUP(D184-1,'Kursy średnie NBP'!A:G,4,FALSE)),VLOOKUP(D184-2,'Kursy średnie NBP'!A:G,4,FALSE)),VLOOKUP(D184-3,'Kursy średnie NBP'!A:G,4,FALSE))</f>
        <v>#N/A</v>
      </c>
      <c r="G184" s="53">
        <f>IFERROR(VLOOKUP(C184,'LIBOR 3M CHF'!A:B,2,FALSE)+$D$1,'LIBOR 3M CHF'!$B$34+$D$1)</f>
        <v>1.2189999999999999E-2</v>
      </c>
      <c r="H184" s="60">
        <f t="shared" si="30"/>
        <v>73.356131362599299</v>
      </c>
      <c r="I184" s="60">
        <f t="shared" si="31"/>
        <v>324.01852832325835</v>
      </c>
      <c r="J184" s="60">
        <f t="shared" si="36"/>
        <v>397.37465968585764</v>
      </c>
      <c r="K184" s="60">
        <f t="shared" si="32"/>
        <v>71888.74409277532</v>
      </c>
      <c r="L184" s="60" t="e">
        <f t="shared" si="37"/>
        <v>#N/A</v>
      </c>
      <c r="M184" s="60" t="e">
        <f t="shared" si="38"/>
        <v>#N/A</v>
      </c>
      <c r="N184" s="60">
        <f t="shared" si="39"/>
        <v>0</v>
      </c>
      <c r="O184" s="60">
        <f t="shared" si="33"/>
        <v>71.646317331335922</v>
      </c>
      <c r="P184" s="60">
        <f t="shared" si="34"/>
        <v>316.46617495039658</v>
      </c>
      <c r="Q184" s="60">
        <f t="shared" si="40"/>
        <v>388.1124922817325</v>
      </c>
      <c r="R184" s="60">
        <f t="shared" si="41"/>
        <v>70213.132510532057</v>
      </c>
      <c r="S184" s="60">
        <f t="shared" si="42"/>
        <v>1.7098140312633774</v>
      </c>
    </row>
    <row r="185" spans="1:19" ht="15">
      <c r="A185" s="51">
        <v>13</v>
      </c>
      <c r="B185" s="52">
        <v>155</v>
      </c>
      <c r="C185" s="47">
        <f t="shared" si="35"/>
        <v>44197</v>
      </c>
      <c r="D185" s="47">
        <f t="shared" si="43"/>
        <v>44287</v>
      </c>
      <c r="E185" s="61" t="e">
        <f>VLOOKUP(D185,'Kursy BM'!A:F,3,FALSE)</f>
        <v>#N/A</v>
      </c>
      <c r="F185" s="61" t="e">
        <f>IFERROR(IFERROR(IFERROR(VLOOKUP(D185,'Kursy średnie NBP'!A:G,4,FALSE),VLOOKUP(D185-1,'Kursy średnie NBP'!A:G,4,FALSE)),VLOOKUP(D185-2,'Kursy średnie NBP'!A:G,4,FALSE)),VLOOKUP(D185-3,'Kursy średnie NBP'!A:G,4,FALSE))</f>
        <v>#N/A</v>
      </c>
      <c r="G185" s="53">
        <f>IFERROR(VLOOKUP(C185,'LIBOR 3M CHF'!A:B,2,FALSE)+$D$1,'LIBOR 3M CHF'!$B$34+$D$1)</f>
        <v>1.2189999999999999E-2</v>
      </c>
      <c r="H185" s="60">
        <f t="shared" si="30"/>
        <v>73.026982540910922</v>
      </c>
      <c r="I185" s="60">
        <f t="shared" si="31"/>
        <v>324.34767714494683</v>
      </c>
      <c r="J185" s="60">
        <f t="shared" si="36"/>
        <v>397.37465968585775</v>
      </c>
      <c r="K185" s="60">
        <f t="shared" si="32"/>
        <v>71564.39641563037</v>
      </c>
      <c r="L185" s="60" t="e">
        <f t="shared" si="37"/>
        <v>#N/A</v>
      </c>
      <c r="M185" s="60" t="e">
        <f t="shared" si="38"/>
        <v>#N/A</v>
      </c>
      <c r="N185" s="60">
        <f t="shared" si="39"/>
        <v>0</v>
      </c>
      <c r="O185" s="60">
        <f t="shared" si="33"/>
        <v>71.324840441948808</v>
      </c>
      <c r="P185" s="60">
        <f t="shared" si="34"/>
        <v>316.78765183978379</v>
      </c>
      <c r="Q185" s="60">
        <f t="shared" si="40"/>
        <v>388.11249228173261</v>
      </c>
      <c r="R185" s="60">
        <f t="shared" si="41"/>
        <v>69896.344858692275</v>
      </c>
      <c r="S185" s="60">
        <f t="shared" si="42"/>
        <v>1.7021420989621134</v>
      </c>
    </row>
    <row r="186" spans="1:19" ht="15">
      <c r="A186" s="51">
        <v>13</v>
      </c>
      <c r="B186" s="52">
        <v>156</v>
      </c>
      <c r="C186" s="47">
        <f t="shared" si="35"/>
        <v>44287</v>
      </c>
      <c r="D186" s="47">
        <f t="shared" si="43"/>
        <v>44317</v>
      </c>
      <c r="E186" s="61" t="e">
        <f>VLOOKUP(D186,'Kursy BM'!A:F,3,FALSE)</f>
        <v>#N/A</v>
      </c>
      <c r="F186" s="61" t="e">
        <f>IFERROR(IFERROR(IFERROR(VLOOKUP(D186,'Kursy średnie NBP'!A:G,4,FALSE),VLOOKUP(D186-1,'Kursy średnie NBP'!A:G,4,FALSE)),VLOOKUP(D186-2,'Kursy średnie NBP'!A:G,4,FALSE)),VLOOKUP(D186-3,'Kursy średnie NBP'!A:G,4,FALSE))</f>
        <v>#N/A</v>
      </c>
      <c r="G186" s="53">
        <f>IFERROR(VLOOKUP(C186,'LIBOR 3M CHF'!A:B,2,FALSE)+$D$1,'LIBOR 3M CHF'!$B$34+$D$1)</f>
        <v>1.2189999999999999E-2</v>
      </c>
      <c r="H186" s="60">
        <f t="shared" si="30"/>
        <v>72.697499358877849</v>
      </c>
      <c r="I186" s="60">
        <f t="shared" si="31"/>
        <v>324.67716032698013</v>
      </c>
      <c r="J186" s="60">
        <f t="shared" si="36"/>
        <v>397.37465968585798</v>
      </c>
      <c r="K186" s="60">
        <f t="shared" si="32"/>
        <v>71239.719255303396</v>
      </c>
      <c r="L186" s="60" t="e">
        <f t="shared" si="37"/>
        <v>#N/A</v>
      </c>
      <c r="M186" s="60" t="e">
        <f t="shared" si="38"/>
        <v>#N/A</v>
      </c>
      <c r="N186" s="60">
        <f t="shared" si="39"/>
        <v>0</v>
      </c>
      <c r="O186" s="60">
        <f t="shared" si="33"/>
        <v>71.003036985621563</v>
      </c>
      <c r="P186" s="60">
        <f t="shared" si="34"/>
        <v>317.10945529611126</v>
      </c>
      <c r="Q186" s="60">
        <f t="shared" si="40"/>
        <v>388.11249228173284</v>
      </c>
      <c r="R186" s="60">
        <f t="shared" si="41"/>
        <v>69579.23540339616</v>
      </c>
      <c r="S186" s="60">
        <f t="shared" si="42"/>
        <v>1.694462373256286</v>
      </c>
    </row>
    <row r="187" spans="1:19" ht="15">
      <c r="A187" s="49">
        <v>14</v>
      </c>
      <c r="B187" s="50">
        <v>157</v>
      </c>
      <c r="C187" s="47">
        <f t="shared" si="35"/>
        <v>44287</v>
      </c>
      <c r="D187" s="47">
        <f t="shared" si="43"/>
        <v>44348</v>
      </c>
      <c r="E187" s="61" t="e">
        <f>VLOOKUP(D187,'Kursy BM'!A:F,3,FALSE)</f>
        <v>#N/A</v>
      </c>
      <c r="F187" s="61" t="e">
        <f>IFERROR(IFERROR(IFERROR(VLOOKUP(D187,'Kursy średnie NBP'!A:G,4,FALSE),VLOOKUP(D187-1,'Kursy średnie NBP'!A:G,4,FALSE)),VLOOKUP(D187-2,'Kursy średnie NBP'!A:G,4,FALSE)),VLOOKUP(D187-3,'Kursy średnie NBP'!A:G,4,FALSE))</f>
        <v>#N/A</v>
      </c>
      <c r="G187" s="53">
        <f>IFERROR(VLOOKUP(C187,'LIBOR 3M CHF'!A:B,2,FALSE)+$D$1,'LIBOR 3M CHF'!$B$34+$D$1)</f>
        <v>1.2189999999999999E-2</v>
      </c>
      <c r="H187" s="60">
        <f t="shared" si="30"/>
        <v>72.367681476845689</v>
      </c>
      <c r="I187" s="60">
        <f t="shared" si="31"/>
        <v>325.00697820901217</v>
      </c>
      <c r="J187" s="60">
        <f t="shared" si="36"/>
        <v>397.37465968585786</v>
      </c>
      <c r="K187" s="60">
        <f t="shared" si="32"/>
        <v>70914.712277094382</v>
      </c>
      <c r="L187" s="60" t="e">
        <f t="shared" si="37"/>
        <v>#N/A</v>
      </c>
      <c r="M187" s="60" t="e">
        <f t="shared" si="38"/>
        <v>#N/A</v>
      </c>
      <c r="N187" s="60">
        <f t="shared" si="39"/>
        <v>0</v>
      </c>
      <c r="O187" s="60">
        <f t="shared" si="33"/>
        <v>70.68090663061659</v>
      </c>
      <c r="P187" s="60">
        <f t="shared" si="34"/>
        <v>317.43158565111617</v>
      </c>
      <c r="Q187" s="60">
        <f t="shared" si="40"/>
        <v>388.11249228173278</v>
      </c>
      <c r="R187" s="60">
        <f t="shared" si="41"/>
        <v>69261.803817745051</v>
      </c>
      <c r="S187" s="60">
        <f t="shared" si="42"/>
        <v>1.686774846229099</v>
      </c>
    </row>
    <row r="188" spans="1:19" ht="15">
      <c r="A188" s="49">
        <v>14</v>
      </c>
      <c r="B188" s="50">
        <v>158</v>
      </c>
      <c r="C188" s="47">
        <f t="shared" si="35"/>
        <v>44287</v>
      </c>
      <c r="D188" s="47">
        <f t="shared" si="43"/>
        <v>44378</v>
      </c>
      <c r="E188" s="61" t="e">
        <f>VLOOKUP(D188,'Kursy BM'!A:F,3,FALSE)</f>
        <v>#N/A</v>
      </c>
      <c r="F188" s="61" t="e">
        <f>IFERROR(IFERROR(IFERROR(VLOOKUP(D188,'Kursy średnie NBP'!A:G,4,FALSE),VLOOKUP(D188-1,'Kursy średnie NBP'!A:G,4,FALSE)),VLOOKUP(D188-2,'Kursy średnie NBP'!A:G,4,FALSE)),VLOOKUP(D188-3,'Kursy średnie NBP'!A:G,4,FALSE))</f>
        <v>#N/A</v>
      </c>
      <c r="G188" s="53">
        <f>IFERROR(VLOOKUP(C188,'LIBOR 3M CHF'!A:B,2,FALSE)+$D$1,'LIBOR 3M CHF'!$B$34+$D$1)</f>
        <v>1.2189999999999999E-2</v>
      </c>
      <c r="H188" s="60">
        <f t="shared" si="30"/>
        <v>72.03752855481504</v>
      </c>
      <c r="I188" s="60">
        <f t="shared" si="31"/>
        <v>325.33713113104363</v>
      </c>
      <c r="J188" s="60">
        <f t="shared" si="36"/>
        <v>397.37465968585866</v>
      </c>
      <c r="K188" s="60">
        <f t="shared" si="32"/>
        <v>70589.375145963335</v>
      </c>
      <c r="L188" s="60" t="e">
        <f t="shared" si="37"/>
        <v>#N/A</v>
      </c>
      <c r="M188" s="60" t="e">
        <f t="shared" si="38"/>
        <v>#N/A</v>
      </c>
      <c r="N188" s="60">
        <f t="shared" si="39"/>
        <v>0</v>
      </c>
      <c r="O188" s="60">
        <f t="shared" si="33"/>
        <v>70.358449044859341</v>
      </c>
      <c r="P188" s="60">
        <f t="shared" si="34"/>
        <v>317.75404323687417</v>
      </c>
      <c r="Q188" s="60">
        <f t="shared" si="40"/>
        <v>388.11249228173352</v>
      </c>
      <c r="R188" s="60">
        <f t="shared" si="41"/>
        <v>68944.049774508181</v>
      </c>
      <c r="S188" s="60">
        <f t="shared" si="42"/>
        <v>1.6790795099556988</v>
      </c>
    </row>
    <row r="189" spans="1:19" ht="15">
      <c r="A189" s="49">
        <v>14</v>
      </c>
      <c r="B189" s="50">
        <v>159</v>
      </c>
      <c r="C189" s="47">
        <f t="shared" si="35"/>
        <v>44378</v>
      </c>
      <c r="D189" s="47">
        <f t="shared" si="43"/>
        <v>44409</v>
      </c>
      <c r="E189" s="61" t="e">
        <f>VLOOKUP(D189,'Kursy BM'!A:F,3,FALSE)</f>
        <v>#N/A</v>
      </c>
      <c r="F189" s="61" t="e">
        <f>IFERROR(IFERROR(IFERROR(VLOOKUP(D189,'Kursy średnie NBP'!A:G,4,FALSE),VLOOKUP(D189-1,'Kursy średnie NBP'!A:G,4,FALSE)),VLOOKUP(D189-2,'Kursy średnie NBP'!A:G,4,FALSE)),VLOOKUP(D189-3,'Kursy średnie NBP'!A:G,4,FALSE))</f>
        <v>#N/A</v>
      </c>
      <c r="G189" s="53">
        <f>IFERROR(VLOOKUP(C189,'LIBOR 3M CHF'!A:B,2,FALSE)+$D$1,'LIBOR 3M CHF'!$B$34+$D$1)</f>
        <v>1.2189999999999999E-2</v>
      </c>
      <c r="H189" s="60">
        <f t="shared" si="30"/>
        <v>71.707040252441075</v>
      </c>
      <c r="I189" s="60">
        <f t="shared" si="31"/>
        <v>325.66761943341749</v>
      </c>
      <c r="J189" s="60">
        <f t="shared" si="36"/>
        <v>397.37465968585855</v>
      </c>
      <c r="K189" s="60">
        <f t="shared" si="32"/>
        <v>70263.707526529921</v>
      </c>
      <c r="L189" s="60" t="e">
        <f t="shared" si="37"/>
        <v>#N/A</v>
      </c>
      <c r="M189" s="60" t="e">
        <f t="shared" si="38"/>
        <v>#N/A</v>
      </c>
      <c r="N189" s="60">
        <f t="shared" si="39"/>
        <v>0</v>
      </c>
      <c r="O189" s="60">
        <f t="shared" si="33"/>
        <v>70.035663895937887</v>
      </c>
      <c r="P189" s="60">
        <f t="shared" si="34"/>
        <v>318.07682838579558</v>
      </c>
      <c r="Q189" s="60">
        <f t="shared" si="40"/>
        <v>388.11249228173347</v>
      </c>
      <c r="R189" s="60">
        <f t="shared" si="41"/>
        <v>68625.972946122391</v>
      </c>
      <c r="S189" s="60">
        <f t="shared" si="42"/>
        <v>1.6713763565031883</v>
      </c>
    </row>
    <row r="190" spans="1:19" ht="15">
      <c r="A190" s="49">
        <v>14</v>
      </c>
      <c r="B190" s="50">
        <v>160</v>
      </c>
      <c r="C190" s="47">
        <f t="shared" si="35"/>
        <v>44378</v>
      </c>
      <c r="D190" s="47">
        <f t="shared" si="43"/>
        <v>44440</v>
      </c>
      <c r="E190" s="61" t="e">
        <f>VLOOKUP(D190,'Kursy BM'!A:F,3,FALSE)</f>
        <v>#N/A</v>
      </c>
      <c r="F190" s="61" t="e">
        <f>IFERROR(IFERROR(IFERROR(VLOOKUP(D190,'Kursy średnie NBP'!A:G,4,FALSE),VLOOKUP(D190-1,'Kursy średnie NBP'!A:G,4,FALSE)),VLOOKUP(D190-2,'Kursy średnie NBP'!A:G,4,FALSE)),VLOOKUP(D190-3,'Kursy średnie NBP'!A:G,4,FALSE))</f>
        <v>#N/A</v>
      </c>
      <c r="G190" s="53">
        <f>IFERROR(VLOOKUP(C190,'LIBOR 3M CHF'!A:B,2,FALSE)+$D$1,'LIBOR 3M CHF'!$B$34+$D$1)</f>
        <v>1.2189999999999999E-2</v>
      </c>
      <c r="H190" s="60">
        <f t="shared" si="30"/>
        <v>71.376216229033304</v>
      </c>
      <c r="I190" s="60">
        <f t="shared" si="31"/>
        <v>325.99844345682527</v>
      </c>
      <c r="J190" s="60">
        <f t="shared" si="36"/>
        <v>397.37465968585855</v>
      </c>
      <c r="K190" s="60">
        <f t="shared" si="32"/>
        <v>69937.709083073089</v>
      </c>
      <c r="L190" s="60" t="e">
        <f t="shared" si="37"/>
        <v>#N/A</v>
      </c>
      <c r="M190" s="60" t="e">
        <f t="shared" si="38"/>
        <v>#N/A</v>
      </c>
      <c r="N190" s="60">
        <f t="shared" si="39"/>
        <v>0</v>
      </c>
      <c r="O190" s="60">
        <f t="shared" si="33"/>
        <v>69.712550851102648</v>
      </c>
      <c r="P190" s="60">
        <f t="shared" si="34"/>
        <v>318.3999414306308</v>
      </c>
      <c r="Q190" s="60">
        <f t="shared" si="40"/>
        <v>388.11249228173347</v>
      </c>
      <c r="R190" s="60">
        <f t="shared" si="41"/>
        <v>68307.57300469176</v>
      </c>
      <c r="S190" s="60">
        <f t="shared" si="42"/>
        <v>1.6636653779306556</v>
      </c>
    </row>
    <row r="191" spans="1:19" ht="15">
      <c r="A191" s="49">
        <v>14</v>
      </c>
      <c r="B191" s="50">
        <v>161</v>
      </c>
      <c r="C191" s="47">
        <f t="shared" si="35"/>
        <v>44378</v>
      </c>
      <c r="D191" s="47">
        <f t="shared" si="43"/>
        <v>44470</v>
      </c>
      <c r="E191" s="61" t="e">
        <f>VLOOKUP(D191,'Kursy BM'!A:F,3,FALSE)</f>
        <v>#N/A</v>
      </c>
      <c r="F191" s="61" t="e">
        <f>IFERROR(IFERROR(IFERROR(VLOOKUP(D191,'Kursy średnie NBP'!A:G,4,FALSE),VLOOKUP(D191-1,'Kursy średnie NBP'!A:G,4,FALSE)),VLOOKUP(D191-2,'Kursy średnie NBP'!A:G,4,FALSE)),VLOOKUP(D191-3,'Kursy średnie NBP'!A:G,4,FALSE))</f>
        <v>#N/A</v>
      </c>
      <c r="G191" s="53">
        <f>IFERROR(VLOOKUP(C191,'LIBOR 3M CHF'!A:B,2,FALSE)+$D$1,'LIBOR 3M CHF'!$B$34+$D$1)</f>
        <v>1.2189999999999999E-2</v>
      </c>
      <c r="H191" s="60">
        <f t="shared" si="30"/>
        <v>71.045056143555072</v>
      </c>
      <c r="I191" s="60">
        <f t="shared" si="31"/>
        <v>326.32960354230431</v>
      </c>
      <c r="J191" s="60">
        <f t="shared" si="36"/>
        <v>397.3746596858594</v>
      </c>
      <c r="K191" s="60">
        <f t="shared" si="32"/>
        <v>69611.379479530791</v>
      </c>
      <c r="L191" s="60" t="e">
        <f t="shared" si="37"/>
        <v>#N/A</v>
      </c>
      <c r="M191" s="60" t="e">
        <f t="shared" si="38"/>
        <v>#N/A</v>
      </c>
      <c r="N191" s="60">
        <f t="shared" si="39"/>
        <v>0</v>
      </c>
      <c r="O191" s="60">
        <f t="shared" si="33"/>
        <v>69.389109577266041</v>
      </c>
      <c r="P191" s="60">
        <f t="shared" si="34"/>
        <v>318.72338270446824</v>
      </c>
      <c r="Q191" s="60">
        <f t="shared" si="40"/>
        <v>388.11249228173426</v>
      </c>
      <c r="R191" s="60">
        <f t="shared" si="41"/>
        <v>67988.84962198729</v>
      </c>
      <c r="S191" s="60">
        <f t="shared" si="42"/>
        <v>1.6559465662890318</v>
      </c>
    </row>
    <row r="192" spans="1:19" ht="15">
      <c r="A192" s="49">
        <v>14</v>
      </c>
      <c r="B192" s="50">
        <v>162</v>
      </c>
      <c r="C192" s="47">
        <f t="shared" si="35"/>
        <v>44470</v>
      </c>
      <c r="D192" s="47">
        <f t="shared" si="43"/>
        <v>44501</v>
      </c>
      <c r="E192" s="61" t="e">
        <f>VLOOKUP(D192,'Kursy BM'!A:F,3,FALSE)</f>
        <v>#N/A</v>
      </c>
      <c r="F192" s="61" t="e">
        <f>IFERROR(IFERROR(IFERROR(VLOOKUP(D192,'Kursy średnie NBP'!A:G,4,FALSE),VLOOKUP(D192-1,'Kursy średnie NBP'!A:G,4,FALSE)),VLOOKUP(D192-2,'Kursy średnie NBP'!A:G,4,FALSE)),VLOOKUP(D192-3,'Kursy średnie NBP'!A:G,4,FALSE))</f>
        <v>#N/A</v>
      </c>
      <c r="G192" s="53">
        <f>IFERROR(VLOOKUP(C192,'LIBOR 3M CHF'!A:B,2,FALSE)+$D$1,'LIBOR 3M CHF'!$B$34+$D$1)</f>
        <v>1.2189999999999999E-2</v>
      </c>
      <c r="H192" s="60">
        <f t="shared" si="30"/>
        <v>70.713559654623353</v>
      </c>
      <c r="I192" s="60">
        <f t="shared" si="31"/>
        <v>326.66110003123595</v>
      </c>
      <c r="J192" s="60">
        <f t="shared" si="36"/>
        <v>397.37465968585929</v>
      </c>
      <c r="K192" s="60">
        <f t="shared" si="32"/>
        <v>69284.718379499551</v>
      </c>
      <c r="L192" s="60" t="e">
        <f t="shared" si="37"/>
        <v>#N/A</v>
      </c>
      <c r="M192" s="60" t="e">
        <f t="shared" si="38"/>
        <v>#N/A</v>
      </c>
      <c r="N192" s="60">
        <f t="shared" si="39"/>
        <v>0</v>
      </c>
      <c r="O192" s="60">
        <f t="shared" si="33"/>
        <v>69.065339741002077</v>
      </c>
      <c r="P192" s="60">
        <f t="shared" si="34"/>
        <v>319.04715254073199</v>
      </c>
      <c r="Q192" s="60">
        <f t="shared" si="40"/>
        <v>388.11249228173403</v>
      </c>
      <c r="R192" s="60">
        <f t="shared" si="41"/>
        <v>67669.802469446557</v>
      </c>
      <c r="S192" s="60">
        <f t="shared" si="42"/>
        <v>1.6482199136212756</v>
      </c>
    </row>
    <row r="193" spans="1:19" ht="15">
      <c r="A193" s="49">
        <v>14</v>
      </c>
      <c r="B193" s="50">
        <v>163</v>
      </c>
      <c r="C193" s="47">
        <f t="shared" si="35"/>
        <v>44470</v>
      </c>
      <c r="D193" s="47">
        <f t="shared" si="43"/>
        <v>44531</v>
      </c>
      <c r="E193" s="61" t="e">
        <f>VLOOKUP(D193,'Kursy BM'!A:F,3,FALSE)</f>
        <v>#N/A</v>
      </c>
      <c r="F193" s="61" t="e">
        <f>IFERROR(IFERROR(IFERROR(VLOOKUP(D193,'Kursy średnie NBP'!A:G,4,FALSE),VLOOKUP(D193-1,'Kursy średnie NBP'!A:G,4,FALSE)),VLOOKUP(D193-2,'Kursy średnie NBP'!A:G,4,FALSE)),VLOOKUP(D193-3,'Kursy średnie NBP'!A:G,4,FALSE))</f>
        <v>#N/A</v>
      </c>
      <c r="G193" s="53">
        <f>IFERROR(VLOOKUP(C193,'LIBOR 3M CHF'!A:B,2,FALSE)+$D$1,'LIBOR 3M CHF'!$B$34+$D$1)</f>
        <v>1.2189999999999999E-2</v>
      </c>
      <c r="H193" s="60">
        <f t="shared" si="30"/>
        <v>70.381726420508286</v>
      </c>
      <c r="I193" s="60">
        <f t="shared" si="31"/>
        <v>326.99293326535127</v>
      </c>
      <c r="J193" s="60">
        <f t="shared" si="36"/>
        <v>397.37465968585957</v>
      </c>
      <c r="K193" s="60">
        <f t="shared" si="32"/>
        <v>68957.725446234195</v>
      </c>
      <c r="L193" s="60" t="e">
        <f t="shared" si="37"/>
        <v>#N/A</v>
      </c>
      <c r="M193" s="60" t="e">
        <f t="shared" si="38"/>
        <v>#N/A</v>
      </c>
      <c r="N193" s="60">
        <f t="shared" si="39"/>
        <v>0</v>
      </c>
      <c r="O193" s="60">
        <f t="shared" si="33"/>
        <v>68.741241008546126</v>
      </c>
      <c r="P193" s="60">
        <f t="shared" si="34"/>
        <v>319.37125127318831</v>
      </c>
      <c r="Q193" s="60">
        <f t="shared" si="40"/>
        <v>388.11249228173443</v>
      </c>
      <c r="R193" s="60">
        <f t="shared" si="41"/>
        <v>67350.431218173369</v>
      </c>
      <c r="S193" s="60">
        <f t="shared" si="42"/>
        <v>1.6404854119621604</v>
      </c>
    </row>
    <row r="194" spans="1:19" ht="15">
      <c r="A194" s="49">
        <v>14</v>
      </c>
      <c r="B194" s="50">
        <v>164</v>
      </c>
      <c r="C194" s="47">
        <f t="shared" si="35"/>
        <v>44470</v>
      </c>
      <c r="D194" s="47">
        <f t="shared" si="43"/>
        <v>44562</v>
      </c>
      <c r="E194" s="61" t="e">
        <f>VLOOKUP(D194,'Kursy BM'!A:F,3,FALSE)</f>
        <v>#N/A</v>
      </c>
      <c r="F194" s="61" t="e">
        <f>IFERROR(IFERROR(IFERROR(VLOOKUP(D194,'Kursy średnie NBP'!A:G,4,FALSE),VLOOKUP(D194-1,'Kursy średnie NBP'!A:G,4,FALSE)),VLOOKUP(D194-2,'Kursy średnie NBP'!A:G,4,FALSE)),VLOOKUP(D194-3,'Kursy średnie NBP'!A:G,4,FALSE))</f>
        <v>#N/A</v>
      </c>
      <c r="G194" s="53">
        <f>IFERROR(VLOOKUP(C194,'LIBOR 3M CHF'!A:B,2,FALSE)+$D$1,'LIBOR 3M CHF'!$B$34+$D$1)</f>
        <v>1.2189999999999999E-2</v>
      </c>
      <c r="H194" s="60">
        <f t="shared" si="30"/>
        <v>70.0495560991329</v>
      </c>
      <c r="I194" s="60">
        <f t="shared" si="31"/>
        <v>327.32510358672721</v>
      </c>
      <c r="J194" s="60">
        <f t="shared" si="36"/>
        <v>397.37465968586014</v>
      </c>
      <c r="K194" s="60">
        <f t="shared" si="32"/>
        <v>68630.400342647466</v>
      </c>
      <c r="L194" s="60" t="e">
        <f t="shared" si="37"/>
        <v>#N/A</v>
      </c>
      <c r="M194" s="60" t="e">
        <f t="shared" si="38"/>
        <v>#N/A</v>
      </c>
      <c r="N194" s="60">
        <f t="shared" si="39"/>
        <v>0</v>
      </c>
      <c r="O194" s="60">
        <f t="shared" si="33"/>
        <v>68.416813045794441</v>
      </c>
      <c r="P194" s="60">
        <f t="shared" si="34"/>
        <v>319.69567923594047</v>
      </c>
      <c r="Q194" s="60">
        <f t="shared" si="40"/>
        <v>388.11249228173494</v>
      </c>
      <c r="R194" s="60">
        <f t="shared" si="41"/>
        <v>67030.735538937428</v>
      </c>
      <c r="S194" s="60">
        <f t="shared" si="42"/>
        <v>1.6327430533384586</v>
      </c>
    </row>
    <row r="195" spans="1:19" ht="15">
      <c r="A195" s="49">
        <v>14</v>
      </c>
      <c r="B195" s="50">
        <v>165</v>
      </c>
      <c r="C195" s="47">
        <f t="shared" si="35"/>
        <v>44562</v>
      </c>
      <c r="D195" s="47">
        <f t="shared" si="43"/>
        <v>44593</v>
      </c>
      <c r="E195" s="61" t="e">
        <f>VLOOKUP(D195,'Kursy BM'!A:F,3,FALSE)</f>
        <v>#N/A</v>
      </c>
      <c r="F195" s="61" t="e">
        <f>IFERROR(IFERROR(IFERROR(VLOOKUP(D195,'Kursy średnie NBP'!A:G,4,FALSE),VLOOKUP(D195-1,'Kursy średnie NBP'!A:G,4,FALSE)),VLOOKUP(D195-2,'Kursy średnie NBP'!A:G,4,FALSE)),VLOOKUP(D195-3,'Kursy średnie NBP'!A:G,4,FALSE))</f>
        <v>#N/A</v>
      </c>
      <c r="G195" s="53">
        <f>IFERROR(VLOOKUP(C195,'LIBOR 3M CHF'!A:B,2,FALSE)+$D$1,'LIBOR 3M CHF'!$B$34+$D$1)</f>
        <v>1.2189999999999999E-2</v>
      </c>
      <c r="H195" s="60">
        <f t="shared" si="30"/>
        <v>69.717048348072709</v>
      </c>
      <c r="I195" s="60">
        <f t="shared" si="31"/>
        <v>327.6576113377875</v>
      </c>
      <c r="J195" s="60">
        <f t="shared" si="36"/>
        <v>397.37465968586019</v>
      </c>
      <c r="K195" s="60">
        <f t="shared" si="32"/>
        <v>68302.742731309685</v>
      </c>
      <c r="L195" s="60" t="e">
        <f t="shared" si="37"/>
        <v>#N/A</v>
      </c>
      <c r="M195" s="60" t="e">
        <f t="shared" si="38"/>
        <v>#N/A</v>
      </c>
      <c r="N195" s="60">
        <f t="shared" si="39"/>
        <v>0</v>
      </c>
      <c r="O195" s="60">
        <f t="shared" si="33"/>
        <v>68.092055518303923</v>
      </c>
      <c r="P195" s="60">
        <f t="shared" si="34"/>
        <v>320.02043676343112</v>
      </c>
      <c r="Q195" s="60">
        <f t="shared" si="40"/>
        <v>388.11249228173506</v>
      </c>
      <c r="R195" s="60">
        <f t="shared" si="41"/>
        <v>66710.715102173999</v>
      </c>
      <c r="S195" s="60">
        <f t="shared" si="42"/>
        <v>1.6249928297687859</v>
      </c>
    </row>
    <row r="196" spans="1:19" ht="15">
      <c r="A196" s="49">
        <v>14</v>
      </c>
      <c r="B196" s="50">
        <v>166</v>
      </c>
      <c r="C196" s="47">
        <f t="shared" si="35"/>
        <v>44562</v>
      </c>
      <c r="D196" s="47">
        <f t="shared" si="43"/>
        <v>44621</v>
      </c>
      <c r="E196" s="61" t="e">
        <f>VLOOKUP(D196,'Kursy BM'!A:F,3,FALSE)</f>
        <v>#N/A</v>
      </c>
      <c r="F196" s="61" t="e">
        <f>IFERROR(IFERROR(IFERROR(VLOOKUP(D196,'Kursy średnie NBP'!A:G,4,FALSE),VLOOKUP(D196-1,'Kursy średnie NBP'!A:G,4,FALSE)),VLOOKUP(D196-2,'Kursy średnie NBP'!A:G,4,FALSE)),VLOOKUP(D196-3,'Kursy średnie NBP'!A:G,4,FALSE))</f>
        <v>#N/A</v>
      </c>
      <c r="G196" s="53">
        <f>IFERROR(VLOOKUP(C196,'LIBOR 3M CHF'!A:B,2,FALSE)+$D$1,'LIBOR 3M CHF'!$B$34+$D$1)</f>
        <v>1.2189999999999999E-2</v>
      </c>
      <c r="H196" s="60">
        <f t="shared" si="30"/>
        <v>69.384202824555416</v>
      </c>
      <c r="I196" s="60">
        <f t="shared" si="31"/>
        <v>327.9904568613054</v>
      </c>
      <c r="J196" s="60">
        <f t="shared" si="36"/>
        <v>397.37465968586082</v>
      </c>
      <c r="K196" s="60">
        <f t="shared" si="32"/>
        <v>67974.752274448387</v>
      </c>
      <c r="L196" s="60" t="e">
        <f t="shared" si="37"/>
        <v>#N/A</v>
      </c>
      <c r="M196" s="60" t="e">
        <f t="shared" si="38"/>
        <v>#N/A</v>
      </c>
      <c r="N196" s="60">
        <f t="shared" si="39"/>
        <v>0</v>
      </c>
      <c r="O196" s="60">
        <f t="shared" si="33"/>
        <v>67.766968091291744</v>
      </c>
      <c r="P196" s="60">
        <f t="shared" si="34"/>
        <v>320.34552419044394</v>
      </c>
      <c r="Q196" s="60">
        <f t="shared" si="40"/>
        <v>388.11249228173568</v>
      </c>
      <c r="R196" s="60">
        <f t="shared" si="41"/>
        <v>66390.369577983554</v>
      </c>
      <c r="S196" s="60">
        <f t="shared" si="42"/>
        <v>1.6172347332636718</v>
      </c>
    </row>
    <row r="197" spans="1:19" ht="15">
      <c r="A197" s="49">
        <v>14</v>
      </c>
      <c r="B197" s="50">
        <v>167</v>
      </c>
      <c r="C197" s="47">
        <f t="shared" si="35"/>
        <v>44562</v>
      </c>
      <c r="D197" s="47">
        <f t="shared" si="43"/>
        <v>44652</v>
      </c>
      <c r="E197" s="61" t="e">
        <f>VLOOKUP(D197,'Kursy BM'!A:F,3,FALSE)</f>
        <v>#N/A</v>
      </c>
      <c r="F197" s="61" t="e">
        <f>IFERROR(IFERROR(IFERROR(VLOOKUP(D197,'Kursy średnie NBP'!A:G,4,FALSE),VLOOKUP(D197-1,'Kursy średnie NBP'!A:G,4,FALSE)),VLOOKUP(D197-2,'Kursy średnie NBP'!A:G,4,FALSE)),VLOOKUP(D197-3,'Kursy średnie NBP'!A:G,4,FALSE))</f>
        <v>#N/A</v>
      </c>
      <c r="G197" s="53">
        <f>IFERROR(VLOOKUP(C197,'LIBOR 3M CHF'!A:B,2,FALSE)+$D$1,'LIBOR 3M CHF'!$B$34+$D$1)</f>
        <v>1.2189999999999999E-2</v>
      </c>
      <c r="H197" s="60">
        <f t="shared" si="30"/>
        <v>69.051019185460476</v>
      </c>
      <c r="I197" s="60">
        <f t="shared" si="31"/>
        <v>328.32364050040007</v>
      </c>
      <c r="J197" s="60">
        <f t="shared" si="36"/>
        <v>397.37465968586054</v>
      </c>
      <c r="K197" s="60">
        <f t="shared" si="32"/>
        <v>67646.428633947988</v>
      </c>
      <c r="L197" s="60" t="e">
        <f t="shared" si="37"/>
        <v>#N/A</v>
      </c>
      <c r="M197" s="60" t="e">
        <f t="shared" si="38"/>
        <v>#N/A</v>
      </c>
      <c r="N197" s="60">
        <f t="shared" si="39"/>
        <v>0</v>
      </c>
      <c r="O197" s="60">
        <f t="shared" si="33"/>
        <v>67.441550429634958</v>
      </c>
      <c r="P197" s="60">
        <f t="shared" si="34"/>
        <v>320.67094185210038</v>
      </c>
      <c r="Q197" s="60">
        <f t="shared" si="40"/>
        <v>388.11249228173534</v>
      </c>
      <c r="R197" s="60">
        <f t="shared" si="41"/>
        <v>66069.698636131448</v>
      </c>
      <c r="S197" s="60">
        <f t="shared" si="42"/>
        <v>1.6094687558255174</v>
      </c>
    </row>
    <row r="198" spans="1:19" ht="15">
      <c r="A198" s="49">
        <v>14</v>
      </c>
      <c r="B198" s="50">
        <v>168</v>
      </c>
      <c r="C198" s="47">
        <f t="shared" si="35"/>
        <v>44652</v>
      </c>
      <c r="D198" s="47">
        <f t="shared" si="43"/>
        <v>44682</v>
      </c>
      <c r="E198" s="61" t="e">
        <f>VLOOKUP(D198,'Kursy BM'!A:F,3,FALSE)</f>
        <v>#N/A</v>
      </c>
      <c r="F198" s="61" t="e">
        <f>IFERROR(IFERROR(IFERROR(VLOOKUP(D198,'Kursy średnie NBP'!A:G,4,FALSE),VLOOKUP(D198-1,'Kursy średnie NBP'!A:G,4,FALSE)),VLOOKUP(D198-2,'Kursy średnie NBP'!A:G,4,FALSE)),VLOOKUP(D198-3,'Kursy średnie NBP'!A:G,4,FALSE))</f>
        <v>#N/A</v>
      </c>
      <c r="G198" s="53">
        <f>IFERROR(VLOOKUP(C198,'LIBOR 3M CHF'!A:B,2,FALSE)+$D$1,'LIBOR 3M CHF'!$B$34+$D$1)</f>
        <v>1.2189999999999999E-2</v>
      </c>
      <c r="H198" s="60">
        <f t="shared" si="30"/>
        <v>68.717497087318819</v>
      </c>
      <c r="I198" s="60">
        <f t="shared" si="31"/>
        <v>328.65716259854241</v>
      </c>
      <c r="J198" s="60">
        <f t="shared" si="36"/>
        <v>397.37465968586122</v>
      </c>
      <c r="K198" s="60">
        <f t="shared" si="32"/>
        <v>67317.77147134945</v>
      </c>
      <c r="L198" s="60" t="e">
        <f t="shared" si="37"/>
        <v>#N/A</v>
      </c>
      <c r="M198" s="60" t="e">
        <f t="shared" si="38"/>
        <v>#N/A</v>
      </c>
      <c r="N198" s="60">
        <f t="shared" si="39"/>
        <v>0</v>
      </c>
      <c r="O198" s="60">
        <f t="shared" si="33"/>
        <v>67.115802197870195</v>
      </c>
      <c r="P198" s="60">
        <f t="shared" si="34"/>
        <v>320.99669008386576</v>
      </c>
      <c r="Q198" s="60">
        <f t="shared" si="40"/>
        <v>388.11249228173597</v>
      </c>
      <c r="R198" s="60">
        <f t="shared" si="41"/>
        <v>65748.701946047586</v>
      </c>
      <c r="S198" s="60">
        <f t="shared" si="42"/>
        <v>1.6016948894486234</v>
      </c>
    </row>
    <row r="199" spans="1:19" ht="15">
      <c r="A199" s="51">
        <v>15</v>
      </c>
      <c r="B199" s="52">
        <v>169</v>
      </c>
      <c r="C199" s="47">
        <f t="shared" si="35"/>
        <v>44652</v>
      </c>
      <c r="D199" s="47">
        <f t="shared" si="43"/>
        <v>44713</v>
      </c>
      <c r="E199" s="61" t="e">
        <f>VLOOKUP(D199,'Kursy BM'!A:F,3,FALSE)</f>
        <v>#N/A</v>
      </c>
      <c r="F199" s="61" t="e">
        <f>IFERROR(IFERROR(IFERROR(VLOOKUP(D199,'Kursy średnie NBP'!A:G,4,FALSE),VLOOKUP(D199-1,'Kursy średnie NBP'!A:G,4,FALSE)),VLOOKUP(D199-2,'Kursy średnie NBP'!A:G,4,FALSE)),VLOOKUP(D199-3,'Kursy średnie NBP'!A:G,4,FALSE))</f>
        <v>#N/A</v>
      </c>
      <c r="G199" s="53">
        <f>IFERROR(VLOOKUP(C199,'LIBOR 3M CHF'!A:B,2,FALSE)+$D$1,'LIBOR 3M CHF'!$B$34+$D$1)</f>
        <v>1.2189999999999999E-2</v>
      </c>
      <c r="H199" s="60">
        <f t="shared" si="30"/>
        <v>68.383636186312472</v>
      </c>
      <c r="I199" s="60">
        <f t="shared" si="31"/>
        <v>328.99102349954916</v>
      </c>
      <c r="J199" s="60">
        <f t="shared" si="36"/>
        <v>397.37465968586162</v>
      </c>
      <c r="K199" s="60">
        <f t="shared" si="32"/>
        <v>66988.780447849902</v>
      </c>
      <c r="L199" s="60" t="e">
        <f t="shared" si="37"/>
        <v>#N/A</v>
      </c>
      <c r="M199" s="60" t="e">
        <f t="shared" si="38"/>
        <v>#N/A</v>
      </c>
      <c r="N199" s="60">
        <f t="shared" si="39"/>
        <v>0</v>
      </c>
      <c r="O199" s="60">
        <f t="shared" si="33"/>
        <v>66.789723060193324</v>
      </c>
      <c r="P199" s="60">
        <f t="shared" si="34"/>
        <v>321.32276922154301</v>
      </c>
      <c r="Q199" s="60">
        <f t="shared" si="40"/>
        <v>388.11249228173631</v>
      </c>
      <c r="R199" s="60">
        <f t="shared" si="41"/>
        <v>65427.379176826042</v>
      </c>
      <c r="S199" s="60">
        <f t="shared" si="42"/>
        <v>1.5939131261191477</v>
      </c>
    </row>
    <row r="200" spans="1:19" ht="15">
      <c r="A200" s="51">
        <v>15</v>
      </c>
      <c r="B200" s="52">
        <v>170</v>
      </c>
      <c r="C200" s="47">
        <f t="shared" si="35"/>
        <v>44652</v>
      </c>
      <c r="D200" s="47">
        <f t="shared" si="43"/>
        <v>44743</v>
      </c>
      <c r="E200" s="61" t="e">
        <f>VLOOKUP(D200,'Kursy BM'!A:F,3,FALSE)</f>
        <v>#N/A</v>
      </c>
      <c r="F200" s="61" t="e">
        <f>IFERROR(IFERROR(IFERROR(VLOOKUP(D200,'Kursy średnie NBP'!A:G,4,FALSE),VLOOKUP(D200-1,'Kursy średnie NBP'!A:G,4,FALSE)),VLOOKUP(D200-2,'Kursy średnie NBP'!A:G,4,FALSE)),VLOOKUP(D200-3,'Kursy średnie NBP'!A:G,4,FALSE))</f>
        <v>#N/A</v>
      </c>
      <c r="G200" s="53">
        <f>IFERROR(VLOOKUP(C200,'LIBOR 3M CHF'!A:B,2,FALSE)+$D$1,'LIBOR 3M CHF'!$B$34+$D$1)</f>
        <v>1.2189999999999999E-2</v>
      </c>
      <c r="H200" s="60">
        <f t="shared" si="30"/>
        <v>68.049436138274189</v>
      </c>
      <c r="I200" s="60">
        <f t="shared" si="31"/>
        <v>329.32522354758743</v>
      </c>
      <c r="J200" s="60">
        <f t="shared" si="36"/>
        <v>397.37465968586162</v>
      </c>
      <c r="K200" s="60">
        <f t="shared" si="32"/>
        <v>66659.455224302321</v>
      </c>
      <c r="L200" s="60" t="e">
        <f t="shared" si="37"/>
        <v>#N/A</v>
      </c>
      <c r="M200" s="60" t="e">
        <f t="shared" si="38"/>
        <v>#N/A</v>
      </c>
      <c r="N200" s="60">
        <f t="shared" si="39"/>
        <v>0</v>
      </c>
      <c r="O200" s="60">
        <f t="shared" si="33"/>
        <v>66.463312680459111</v>
      </c>
      <c r="P200" s="60">
        <f t="shared" si="34"/>
        <v>321.6491796012773</v>
      </c>
      <c r="Q200" s="60">
        <f t="shared" si="40"/>
        <v>388.11249228173642</v>
      </c>
      <c r="R200" s="60">
        <f t="shared" si="41"/>
        <v>65105.729997224764</v>
      </c>
      <c r="S200" s="60">
        <f t="shared" si="42"/>
        <v>1.5861234578150771</v>
      </c>
    </row>
    <row r="201" spans="1:19" ht="15">
      <c r="A201" s="51">
        <v>15</v>
      </c>
      <c r="B201" s="52">
        <v>171</v>
      </c>
      <c r="C201" s="47">
        <f t="shared" si="35"/>
        <v>44743</v>
      </c>
      <c r="D201" s="47">
        <f t="shared" si="43"/>
        <v>44774</v>
      </c>
      <c r="E201" s="61" t="e">
        <f>VLOOKUP(D201,'Kursy BM'!A:F,3,FALSE)</f>
        <v>#N/A</v>
      </c>
      <c r="F201" s="61" t="e">
        <f>IFERROR(IFERROR(IFERROR(VLOOKUP(D201,'Kursy średnie NBP'!A:G,4,FALSE),VLOOKUP(D201-1,'Kursy średnie NBP'!A:G,4,FALSE)),VLOOKUP(D201-2,'Kursy średnie NBP'!A:G,4,FALSE)),VLOOKUP(D201-3,'Kursy średnie NBP'!A:G,4,FALSE))</f>
        <v>#N/A</v>
      </c>
      <c r="G201" s="53">
        <f>IFERROR(VLOOKUP(C201,'LIBOR 3M CHF'!A:B,2,FALSE)+$D$1,'LIBOR 3M CHF'!$B$34+$D$1)</f>
        <v>1.2189999999999999E-2</v>
      </c>
      <c r="H201" s="60">
        <f t="shared" si="30"/>
        <v>67.714896598687105</v>
      </c>
      <c r="I201" s="60">
        <f t="shared" si="31"/>
        <v>329.65976308717507</v>
      </c>
      <c r="J201" s="60">
        <f t="shared" si="36"/>
        <v>397.37465968586218</v>
      </c>
      <c r="K201" s="60">
        <f t="shared" si="32"/>
        <v>66329.795461215152</v>
      </c>
      <c r="L201" s="60" t="e">
        <f t="shared" si="37"/>
        <v>#N/A</v>
      </c>
      <c r="M201" s="60" t="e">
        <f t="shared" si="38"/>
        <v>#N/A</v>
      </c>
      <c r="N201" s="60">
        <f t="shared" si="39"/>
        <v>0</v>
      </c>
      <c r="O201" s="60">
        <f t="shared" si="33"/>
        <v>66.136570722180821</v>
      </c>
      <c r="P201" s="60">
        <f t="shared" si="34"/>
        <v>321.97592155955607</v>
      </c>
      <c r="Q201" s="60">
        <f t="shared" si="40"/>
        <v>388.11249228173688</v>
      </c>
      <c r="R201" s="60">
        <f t="shared" si="41"/>
        <v>64783.754075665209</v>
      </c>
      <c r="S201" s="60">
        <f t="shared" si="42"/>
        <v>1.578325876506284</v>
      </c>
    </row>
    <row r="202" spans="1:19" ht="15">
      <c r="A202" s="51">
        <v>15</v>
      </c>
      <c r="B202" s="52">
        <v>172</v>
      </c>
      <c r="C202" s="47">
        <f t="shared" si="35"/>
        <v>44743</v>
      </c>
      <c r="D202" s="47">
        <f t="shared" si="43"/>
        <v>44805</v>
      </c>
      <c r="E202" s="61" t="e">
        <f>VLOOKUP(D202,'Kursy BM'!A:F,3,FALSE)</f>
        <v>#N/A</v>
      </c>
      <c r="F202" s="61" t="e">
        <f>IFERROR(IFERROR(IFERROR(VLOOKUP(D202,'Kursy średnie NBP'!A:G,4,FALSE),VLOOKUP(D202-1,'Kursy średnie NBP'!A:G,4,FALSE)),VLOOKUP(D202-2,'Kursy średnie NBP'!A:G,4,FALSE)),VLOOKUP(D202-3,'Kursy średnie NBP'!A:G,4,FALSE))</f>
        <v>#N/A</v>
      </c>
      <c r="G202" s="53">
        <f>IFERROR(VLOOKUP(C202,'LIBOR 3M CHF'!A:B,2,FALSE)+$D$1,'LIBOR 3M CHF'!$B$34+$D$1)</f>
        <v>1.2189999999999999E-2</v>
      </c>
      <c r="H202" s="60">
        <f t="shared" si="30"/>
        <v>67.380017222684387</v>
      </c>
      <c r="I202" s="60">
        <f t="shared" si="31"/>
        <v>329.99464246317751</v>
      </c>
      <c r="J202" s="60">
        <f t="shared" si="36"/>
        <v>397.3746596858619</v>
      </c>
      <c r="K202" s="60">
        <f t="shared" si="32"/>
        <v>65999.800818751974</v>
      </c>
      <c r="L202" s="60" t="e">
        <f t="shared" si="37"/>
        <v>#N/A</v>
      </c>
      <c r="M202" s="60" t="e">
        <f t="shared" si="38"/>
        <v>#N/A</v>
      </c>
      <c r="N202" s="60">
        <f t="shared" si="39"/>
        <v>0</v>
      </c>
      <c r="O202" s="60">
        <f t="shared" si="33"/>
        <v>65.809496848529903</v>
      </c>
      <c r="P202" s="60">
        <f t="shared" si="34"/>
        <v>322.30299543320666</v>
      </c>
      <c r="Q202" s="60">
        <f t="shared" si="40"/>
        <v>388.11249228173654</v>
      </c>
      <c r="R202" s="60">
        <f t="shared" si="41"/>
        <v>64461.451080232</v>
      </c>
      <c r="S202" s="60">
        <f t="shared" si="42"/>
        <v>1.5705203741544835</v>
      </c>
    </row>
    <row r="203" spans="1:19" ht="15">
      <c r="A203" s="51">
        <v>15</v>
      </c>
      <c r="B203" s="52">
        <v>173</v>
      </c>
      <c r="C203" s="47">
        <f t="shared" si="35"/>
        <v>44743</v>
      </c>
      <c r="D203" s="47">
        <f t="shared" si="43"/>
        <v>44835</v>
      </c>
      <c r="E203" s="61" t="e">
        <f>VLOOKUP(D203,'Kursy BM'!A:F,3,FALSE)</f>
        <v>#N/A</v>
      </c>
      <c r="F203" s="61" t="e">
        <f>IFERROR(IFERROR(IFERROR(VLOOKUP(D203,'Kursy średnie NBP'!A:G,4,FALSE),VLOOKUP(D203-1,'Kursy średnie NBP'!A:G,4,FALSE)),VLOOKUP(D203-2,'Kursy średnie NBP'!A:G,4,FALSE)),VLOOKUP(D203-3,'Kursy średnie NBP'!A:G,4,FALSE))</f>
        <v>#N/A</v>
      </c>
      <c r="G203" s="53">
        <f>IFERROR(VLOOKUP(C203,'LIBOR 3M CHF'!A:B,2,FALSE)+$D$1,'LIBOR 3M CHF'!$B$34+$D$1)</f>
        <v>1.2189999999999999E-2</v>
      </c>
      <c r="H203" s="60">
        <f t="shared" si="30"/>
        <v>67.044797665048876</v>
      </c>
      <c r="I203" s="60">
        <f t="shared" si="31"/>
        <v>330.32986202081349</v>
      </c>
      <c r="J203" s="60">
        <f t="shared" si="36"/>
        <v>397.37465968586235</v>
      </c>
      <c r="K203" s="60">
        <f t="shared" si="32"/>
        <v>65669.470956731166</v>
      </c>
      <c r="L203" s="60" t="e">
        <f t="shared" si="37"/>
        <v>#N/A</v>
      </c>
      <c r="M203" s="60" t="e">
        <f t="shared" si="38"/>
        <v>#N/A</v>
      </c>
      <c r="N203" s="60">
        <f t="shared" si="39"/>
        <v>0</v>
      </c>
      <c r="O203" s="60">
        <f t="shared" si="33"/>
        <v>65.48209072233567</v>
      </c>
      <c r="P203" s="60">
        <f t="shared" si="34"/>
        <v>322.63040155940132</v>
      </c>
      <c r="Q203" s="60">
        <f t="shared" si="40"/>
        <v>388.11249228173699</v>
      </c>
      <c r="R203" s="60">
        <f t="shared" si="41"/>
        <v>64138.8206786726</v>
      </c>
      <c r="S203" s="60">
        <f t="shared" si="42"/>
        <v>1.5627069427132056</v>
      </c>
    </row>
    <row r="204" spans="1:19" ht="15">
      <c r="A204" s="51">
        <v>15</v>
      </c>
      <c r="B204" s="52">
        <v>174</v>
      </c>
      <c r="C204" s="47">
        <f t="shared" si="35"/>
        <v>44835</v>
      </c>
      <c r="D204" s="47">
        <f t="shared" si="43"/>
        <v>44866</v>
      </c>
      <c r="E204" s="61" t="e">
        <f>VLOOKUP(D204,'Kursy BM'!A:F,3,FALSE)</f>
        <v>#N/A</v>
      </c>
      <c r="F204" s="61" t="e">
        <f>IFERROR(IFERROR(IFERROR(VLOOKUP(D204,'Kursy średnie NBP'!A:G,4,FALSE),VLOOKUP(D204-1,'Kursy średnie NBP'!A:G,4,FALSE)),VLOOKUP(D204-2,'Kursy średnie NBP'!A:G,4,FALSE)),VLOOKUP(D204-3,'Kursy średnie NBP'!A:G,4,FALSE))</f>
        <v>#N/A</v>
      </c>
      <c r="G204" s="53">
        <f>IFERROR(VLOOKUP(C204,'LIBOR 3M CHF'!A:B,2,FALSE)+$D$1,'LIBOR 3M CHF'!$B$34+$D$1)</f>
        <v>1.2189999999999999E-2</v>
      </c>
      <c r="H204" s="60">
        <f t="shared" si="30"/>
        <v>66.709237580212729</v>
      </c>
      <c r="I204" s="60">
        <f t="shared" si="31"/>
        <v>330.6654221056499</v>
      </c>
      <c r="J204" s="60">
        <f t="shared" si="36"/>
        <v>397.37465968586264</v>
      </c>
      <c r="K204" s="60">
        <f t="shared" si="32"/>
        <v>65338.805534625513</v>
      </c>
      <c r="L204" s="60" t="e">
        <f t="shared" si="37"/>
        <v>#N/A</v>
      </c>
      <c r="M204" s="60" t="e">
        <f t="shared" si="38"/>
        <v>#N/A</v>
      </c>
      <c r="N204" s="60">
        <f t="shared" si="39"/>
        <v>0</v>
      </c>
      <c r="O204" s="60">
        <f t="shared" si="33"/>
        <v>65.154352006084906</v>
      </c>
      <c r="P204" s="60">
        <f t="shared" si="34"/>
        <v>322.95814027565245</v>
      </c>
      <c r="Q204" s="60">
        <f t="shared" si="40"/>
        <v>388.11249228173733</v>
      </c>
      <c r="R204" s="60">
        <f t="shared" si="41"/>
        <v>63815.862538396948</v>
      </c>
      <c r="S204" s="60">
        <f t="shared" si="42"/>
        <v>1.5548855741278231</v>
      </c>
    </row>
    <row r="205" spans="1:19" ht="15">
      <c r="A205" s="51">
        <v>15</v>
      </c>
      <c r="B205" s="52">
        <v>175</v>
      </c>
      <c r="C205" s="47">
        <f t="shared" si="35"/>
        <v>44835</v>
      </c>
      <c r="D205" s="47">
        <f t="shared" si="43"/>
        <v>44896</v>
      </c>
      <c r="E205" s="61" t="e">
        <f>VLOOKUP(D205,'Kursy BM'!A:F,3,FALSE)</f>
        <v>#N/A</v>
      </c>
      <c r="F205" s="61" t="e">
        <f>IFERROR(IFERROR(IFERROR(VLOOKUP(D205,'Kursy średnie NBP'!A:G,4,FALSE),VLOOKUP(D205-1,'Kursy średnie NBP'!A:G,4,FALSE)),VLOOKUP(D205-2,'Kursy średnie NBP'!A:G,4,FALSE)),VLOOKUP(D205-3,'Kursy średnie NBP'!A:G,4,FALSE))</f>
        <v>#N/A</v>
      </c>
      <c r="G205" s="53">
        <f>IFERROR(VLOOKUP(C205,'LIBOR 3M CHF'!A:B,2,FALSE)+$D$1,'LIBOR 3M CHF'!$B$34+$D$1)</f>
        <v>1.2189999999999999E-2</v>
      </c>
      <c r="H205" s="60">
        <f t="shared" si="30"/>
        <v>66.373336622257071</v>
      </c>
      <c r="I205" s="60">
        <f t="shared" si="31"/>
        <v>331.00132306360615</v>
      </c>
      <c r="J205" s="60">
        <f t="shared" si="36"/>
        <v>397.37465968586321</v>
      </c>
      <c r="K205" s="60">
        <f t="shared" si="32"/>
        <v>65007.80421156191</v>
      </c>
      <c r="L205" s="60" t="e">
        <f t="shared" si="37"/>
        <v>#N/A</v>
      </c>
      <c r="M205" s="60" t="e">
        <f t="shared" si="38"/>
        <v>#N/A</v>
      </c>
      <c r="N205" s="60">
        <f t="shared" si="39"/>
        <v>0</v>
      </c>
      <c r="O205" s="60">
        <f t="shared" si="33"/>
        <v>64.826280361921562</v>
      </c>
      <c r="P205" s="60">
        <f t="shared" si="34"/>
        <v>323.28621191981631</v>
      </c>
      <c r="Q205" s="60">
        <f t="shared" si="40"/>
        <v>388.1124922817379</v>
      </c>
      <c r="R205" s="60">
        <f t="shared" si="41"/>
        <v>63492.57632647713</v>
      </c>
      <c r="S205" s="60">
        <f t="shared" si="42"/>
        <v>1.5470562603355091</v>
      </c>
    </row>
    <row r="206" spans="1:19" ht="15">
      <c r="A206" s="51">
        <v>15</v>
      </c>
      <c r="B206" s="52">
        <v>176</v>
      </c>
      <c r="C206" s="47">
        <f t="shared" si="35"/>
        <v>44835</v>
      </c>
      <c r="D206" s="47">
        <f t="shared" si="43"/>
        <v>44927</v>
      </c>
      <c r="E206" s="61" t="e">
        <f>VLOOKUP(D206,'Kursy BM'!A:F,3,FALSE)</f>
        <v>#N/A</v>
      </c>
      <c r="F206" s="61" t="e">
        <f>IFERROR(IFERROR(IFERROR(VLOOKUP(D206,'Kursy średnie NBP'!A:G,4,FALSE),VLOOKUP(D206-1,'Kursy średnie NBP'!A:G,4,FALSE)),VLOOKUP(D206-2,'Kursy średnie NBP'!A:G,4,FALSE)),VLOOKUP(D206-3,'Kursy średnie NBP'!A:G,4,FALSE))</f>
        <v>#N/A</v>
      </c>
      <c r="G206" s="53">
        <f>IFERROR(VLOOKUP(C206,'LIBOR 3M CHF'!A:B,2,FALSE)+$D$1,'LIBOR 3M CHF'!$B$34+$D$1)</f>
        <v>1.2189999999999999E-2</v>
      </c>
      <c r="H206" s="60">
        <f t="shared" si="30"/>
        <v>66.037094444911631</v>
      </c>
      <c r="I206" s="60">
        <f t="shared" si="31"/>
        <v>331.33756524095133</v>
      </c>
      <c r="J206" s="60">
        <f t="shared" si="36"/>
        <v>397.37465968586298</v>
      </c>
      <c r="K206" s="60">
        <f t="shared" si="32"/>
        <v>64676.466646320958</v>
      </c>
      <c r="L206" s="60" t="e">
        <f t="shared" si="37"/>
        <v>#N/A</v>
      </c>
      <c r="M206" s="60" t="e">
        <f t="shared" si="38"/>
        <v>#N/A</v>
      </c>
      <c r="N206" s="60">
        <f t="shared" si="39"/>
        <v>0</v>
      </c>
      <c r="O206" s="60">
        <f t="shared" si="33"/>
        <v>64.497875451646351</v>
      </c>
      <c r="P206" s="60">
        <f t="shared" si="34"/>
        <v>323.61461683009122</v>
      </c>
      <c r="Q206" s="60">
        <f t="shared" si="40"/>
        <v>388.11249228173756</v>
      </c>
      <c r="R206" s="60">
        <f t="shared" si="41"/>
        <v>63168.961709647039</v>
      </c>
      <c r="S206" s="60">
        <f t="shared" si="42"/>
        <v>1.5392189932652798</v>
      </c>
    </row>
    <row r="207" spans="1:19" ht="15">
      <c r="A207" s="51">
        <v>15</v>
      </c>
      <c r="B207" s="52">
        <v>177</v>
      </c>
      <c r="C207" s="47">
        <f t="shared" si="35"/>
        <v>44927</v>
      </c>
      <c r="D207" s="47">
        <f t="shared" si="43"/>
        <v>44958</v>
      </c>
      <c r="E207" s="61" t="e">
        <f>VLOOKUP(D207,'Kursy BM'!A:F,3,FALSE)</f>
        <v>#N/A</v>
      </c>
      <c r="F207" s="61" t="e">
        <f>IFERROR(IFERROR(IFERROR(VLOOKUP(D207,'Kursy średnie NBP'!A:G,4,FALSE),VLOOKUP(D207-1,'Kursy średnie NBP'!A:G,4,FALSE)),VLOOKUP(D207-2,'Kursy średnie NBP'!A:G,4,FALSE)),VLOOKUP(D207-3,'Kursy średnie NBP'!A:G,4,FALSE))</f>
        <v>#N/A</v>
      </c>
      <c r="G207" s="53">
        <f>IFERROR(VLOOKUP(C207,'LIBOR 3M CHF'!A:B,2,FALSE)+$D$1,'LIBOR 3M CHF'!$B$34+$D$1)</f>
        <v>1.2189999999999999E-2</v>
      </c>
      <c r="H207" s="60">
        <f t="shared" si="30"/>
        <v>65.700510701554364</v>
      </c>
      <c r="I207" s="60">
        <f t="shared" si="31"/>
        <v>331.674148984309</v>
      </c>
      <c r="J207" s="60">
        <f t="shared" si="36"/>
        <v>397.37465968586338</v>
      </c>
      <c r="K207" s="60">
        <f t="shared" si="32"/>
        <v>64344.792497336646</v>
      </c>
      <c r="L207" s="60" t="e">
        <f t="shared" si="37"/>
        <v>#N/A</v>
      </c>
      <c r="M207" s="60" t="e">
        <f t="shared" si="38"/>
        <v>#N/A</v>
      </c>
      <c r="N207" s="60">
        <f t="shared" si="39"/>
        <v>0</v>
      </c>
      <c r="O207" s="60">
        <f t="shared" si="33"/>
        <v>64.169136936716441</v>
      </c>
      <c r="P207" s="60">
        <f t="shared" si="34"/>
        <v>323.94335534502159</v>
      </c>
      <c r="Q207" s="60">
        <f t="shared" si="40"/>
        <v>388.11249228173801</v>
      </c>
      <c r="R207" s="60">
        <f t="shared" si="41"/>
        <v>62845.018354302018</v>
      </c>
      <c r="S207" s="60">
        <f t="shared" si="42"/>
        <v>1.5313737648379231</v>
      </c>
    </row>
    <row r="208" spans="1:19" ht="15">
      <c r="A208" s="51">
        <v>15</v>
      </c>
      <c r="B208" s="52">
        <v>178</v>
      </c>
      <c r="C208" s="47">
        <f t="shared" si="35"/>
        <v>44927</v>
      </c>
      <c r="D208" s="47">
        <f t="shared" si="43"/>
        <v>44986</v>
      </c>
      <c r="E208" s="61" t="e">
        <f>VLOOKUP(D208,'Kursy BM'!A:F,3,FALSE)</f>
        <v>#N/A</v>
      </c>
      <c r="F208" s="61" t="e">
        <f>IFERROR(IFERROR(IFERROR(VLOOKUP(D208,'Kursy średnie NBP'!A:G,4,FALSE),VLOOKUP(D208-1,'Kursy średnie NBP'!A:G,4,FALSE)),VLOOKUP(D208-2,'Kursy średnie NBP'!A:G,4,FALSE)),VLOOKUP(D208-3,'Kursy średnie NBP'!A:G,4,FALSE))</f>
        <v>#N/A</v>
      </c>
      <c r="G208" s="53">
        <f>IFERROR(VLOOKUP(C208,'LIBOR 3M CHF'!A:B,2,FALSE)+$D$1,'LIBOR 3M CHF'!$B$34+$D$1)</f>
        <v>1.2189999999999999E-2</v>
      </c>
      <c r="H208" s="60">
        <f t="shared" si="30"/>
        <v>65.363585045211138</v>
      </c>
      <c r="I208" s="60">
        <f t="shared" si="31"/>
        <v>332.01107464065257</v>
      </c>
      <c r="J208" s="60">
        <f t="shared" si="36"/>
        <v>397.37465968586372</v>
      </c>
      <c r="K208" s="60">
        <f t="shared" si="32"/>
        <v>64012.781422695996</v>
      </c>
      <c r="L208" s="60" t="e">
        <f t="shared" si="37"/>
        <v>#N/A</v>
      </c>
      <c r="M208" s="60" t="e">
        <f t="shared" si="38"/>
        <v>#N/A</v>
      </c>
      <c r="N208" s="60">
        <f t="shared" si="39"/>
        <v>0</v>
      </c>
      <c r="O208" s="60">
        <f t="shared" si="33"/>
        <v>63.840064478245125</v>
      </c>
      <c r="P208" s="60">
        <f t="shared" si="34"/>
        <v>324.2724278034932</v>
      </c>
      <c r="Q208" s="60">
        <f t="shared" si="40"/>
        <v>388.11249228173835</v>
      </c>
      <c r="R208" s="60">
        <f t="shared" si="41"/>
        <v>62520.745926498523</v>
      </c>
      <c r="S208" s="60">
        <f t="shared" si="42"/>
        <v>1.5235205669660132</v>
      </c>
    </row>
    <row r="209" spans="1:19" ht="15">
      <c r="A209" s="51">
        <v>15</v>
      </c>
      <c r="B209" s="52">
        <v>179</v>
      </c>
      <c r="C209" s="47">
        <f t="shared" si="35"/>
        <v>44927</v>
      </c>
      <c r="D209" s="47">
        <f t="shared" si="43"/>
        <v>45017</v>
      </c>
      <c r="E209" s="61" t="e">
        <f>VLOOKUP(D209,'Kursy BM'!A:F,3,FALSE)</f>
        <v>#N/A</v>
      </c>
      <c r="F209" s="61" t="e">
        <f>IFERROR(IFERROR(IFERROR(VLOOKUP(D209,'Kursy średnie NBP'!A:G,4,FALSE),VLOOKUP(D209-1,'Kursy średnie NBP'!A:G,4,FALSE)),VLOOKUP(D209-2,'Kursy średnie NBP'!A:G,4,FALSE)),VLOOKUP(D209-3,'Kursy średnie NBP'!A:G,4,FALSE))</f>
        <v>#N/A</v>
      </c>
      <c r="G209" s="53">
        <f>IFERROR(VLOOKUP(C209,'LIBOR 3M CHF'!A:B,2,FALSE)+$D$1,'LIBOR 3M CHF'!$B$34+$D$1)</f>
        <v>1.2189999999999999E-2</v>
      </c>
      <c r="H209" s="60">
        <f t="shared" si="30"/>
        <v>65.026317128555348</v>
      </c>
      <c r="I209" s="60">
        <f t="shared" si="31"/>
        <v>332.34834255730846</v>
      </c>
      <c r="J209" s="60">
        <f t="shared" si="36"/>
        <v>397.37465968586378</v>
      </c>
      <c r="K209" s="60">
        <f t="shared" si="32"/>
        <v>63680.43308013869</v>
      </c>
      <c r="L209" s="60" t="e">
        <f t="shared" si="37"/>
        <v>#N/A</v>
      </c>
      <c r="M209" s="60" t="e">
        <f t="shared" si="38"/>
        <v>#N/A</v>
      </c>
      <c r="N209" s="60">
        <f t="shared" si="39"/>
        <v>0</v>
      </c>
      <c r="O209" s="60">
        <f t="shared" si="33"/>
        <v>63.510657737001409</v>
      </c>
      <c r="P209" s="60">
        <f t="shared" si="34"/>
        <v>324.60183454473702</v>
      </c>
      <c r="Q209" s="60">
        <f t="shared" si="40"/>
        <v>388.11249228173841</v>
      </c>
      <c r="R209" s="60">
        <f t="shared" si="41"/>
        <v>62196.144091953785</v>
      </c>
      <c r="S209" s="60">
        <f t="shared" si="42"/>
        <v>1.5156593915539389</v>
      </c>
    </row>
    <row r="210" spans="1:19" ht="15">
      <c r="A210" s="51">
        <v>15</v>
      </c>
      <c r="B210" s="52">
        <v>180</v>
      </c>
      <c r="C210" s="47">
        <f t="shared" si="35"/>
        <v>45017</v>
      </c>
      <c r="D210" s="47">
        <f t="shared" si="43"/>
        <v>45047</v>
      </c>
      <c r="E210" s="61" t="e">
        <f>VLOOKUP(D210,'Kursy BM'!A:F,3,FALSE)</f>
        <v>#N/A</v>
      </c>
      <c r="F210" s="61" t="e">
        <f>IFERROR(IFERROR(IFERROR(VLOOKUP(D210,'Kursy średnie NBP'!A:G,4,FALSE),VLOOKUP(D210-1,'Kursy średnie NBP'!A:G,4,FALSE)),VLOOKUP(D210-2,'Kursy średnie NBP'!A:G,4,FALSE)),VLOOKUP(D210-3,'Kursy średnie NBP'!A:G,4,FALSE))</f>
        <v>#N/A</v>
      </c>
      <c r="G210" s="53">
        <f>IFERROR(VLOOKUP(C210,'LIBOR 3M CHF'!A:B,2,FALSE)+$D$1,'LIBOR 3M CHF'!$B$34+$D$1)</f>
        <v>1.2189999999999999E-2</v>
      </c>
      <c r="H210" s="60">
        <f t="shared" si="30"/>
        <v>64.688706603907548</v>
      </c>
      <c r="I210" s="60">
        <f t="shared" si="31"/>
        <v>332.68595308195688</v>
      </c>
      <c r="J210" s="60">
        <f t="shared" si="36"/>
        <v>397.37465968586446</v>
      </c>
      <c r="K210" s="60">
        <f t="shared" si="32"/>
        <v>63347.747127056733</v>
      </c>
      <c r="L210" s="60" t="e">
        <f t="shared" si="37"/>
        <v>#N/A</v>
      </c>
      <c r="M210" s="60" t="e">
        <f t="shared" si="38"/>
        <v>#N/A</v>
      </c>
      <c r="N210" s="60">
        <f t="shared" si="39"/>
        <v>0</v>
      </c>
      <c r="O210" s="60">
        <f t="shared" si="33"/>
        <v>63.180916373409715</v>
      </c>
      <c r="P210" s="60">
        <f t="shared" si="34"/>
        <v>324.93157590832925</v>
      </c>
      <c r="Q210" s="60">
        <f t="shared" si="40"/>
        <v>388.11249228173898</v>
      </c>
      <c r="R210" s="60">
        <f t="shared" si="41"/>
        <v>61871.21251604546</v>
      </c>
      <c r="S210" s="60">
        <f t="shared" si="42"/>
        <v>1.5077902304978323</v>
      </c>
    </row>
    <row r="211" spans="1:19" ht="15">
      <c r="A211" s="49">
        <v>16</v>
      </c>
      <c r="B211" s="50">
        <v>181</v>
      </c>
      <c r="C211" s="47">
        <f t="shared" si="35"/>
        <v>45017</v>
      </c>
      <c r="D211" s="47">
        <f t="shared" si="43"/>
        <v>45078</v>
      </c>
      <c r="E211" s="61" t="e">
        <f>VLOOKUP(D211,'Kursy BM'!A:F,3,FALSE)</f>
        <v>#N/A</v>
      </c>
      <c r="F211" s="61" t="e">
        <f>IFERROR(IFERROR(IFERROR(VLOOKUP(D211,'Kursy średnie NBP'!A:G,4,FALSE),VLOOKUP(D211-1,'Kursy średnie NBP'!A:G,4,FALSE)),VLOOKUP(D211-2,'Kursy średnie NBP'!A:G,4,FALSE)),VLOOKUP(D211-3,'Kursy średnie NBP'!A:G,4,FALSE))</f>
        <v>#N/A</v>
      </c>
      <c r="G211" s="53">
        <f>IFERROR(VLOOKUP(C211,'LIBOR 3M CHF'!A:B,2,FALSE)+$D$1,'LIBOR 3M CHF'!$B$34+$D$1)</f>
        <v>1.2189999999999999E-2</v>
      </c>
      <c r="H211" s="60">
        <f t="shared" si="30"/>
        <v>64.350753123235123</v>
      </c>
      <c r="I211" s="60">
        <f t="shared" si="31"/>
        <v>333.02390656262941</v>
      </c>
      <c r="J211" s="60">
        <f t="shared" si="36"/>
        <v>397.37465968586451</v>
      </c>
      <c r="K211" s="60">
        <f t="shared" si="32"/>
        <v>63014.723220494103</v>
      </c>
      <c r="L211" s="60" t="e">
        <f t="shared" si="37"/>
        <v>#N/A</v>
      </c>
      <c r="M211" s="60" t="e">
        <f t="shared" si="38"/>
        <v>#N/A</v>
      </c>
      <c r="N211" s="60">
        <f t="shared" si="39"/>
        <v>0</v>
      </c>
      <c r="O211" s="60">
        <f t="shared" si="33"/>
        <v>62.850840047549504</v>
      </c>
      <c r="P211" s="60">
        <f t="shared" si="34"/>
        <v>325.26165223418957</v>
      </c>
      <c r="Q211" s="60">
        <f t="shared" si="40"/>
        <v>388.11249228173909</v>
      </c>
      <c r="R211" s="60">
        <f t="shared" si="41"/>
        <v>61545.950863811267</v>
      </c>
      <c r="S211" s="60">
        <f t="shared" si="42"/>
        <v>1.4999130756856189</v>
      </c>
    </row>
    <row r="212" spans="1:19" ht="15">
      <c r="A212" s="49">
        <v>16</v>
      </c>
      <c r="B212" s="50">
        <v>182</v>
      </c>
      <c r="C212" s="47">
        <f t="shared" si="35"/>
        <v>45017</v>
      </c>
      <c r="D212" s="47">
        <f t="shared" si="43"/>
        <v>45108</v>
      </c>
      <c r="E212" s="61" t="e">
        <f>VLOOKUP(D212,'Kursy BM'!A:F,3,FALSE)</f>
        <v>#N/A</v>
      </c>
      <c r="F212" s="61" t="e">
        <f>IFERROR(IFERROR(IFERROR(VLOOKUP(D212,'Kursy średnie NBP'!A:G,4,FALSE),VLOOKUP(D212-1,'Kursy średnie NBP'!A:G,4,FALSE)),VLOOKUP(D212-2,'Kursy średnie NBP'!A:G,4,FALSE)),VLOOKUP(D212-3,'Kursy średnie NBP'!A:G,4,FALSE))</f>
        <v>#N/A</v>
      </c>
      <c r="G212" s="53">
        <f>IFERROR(VLOOKUP(C212,'LIBOR 3M CHF'!A:B,2,FALSE)+$D$1,'LIBOR 3M CHF'!$B$34+$D$1)</f>
        <v>1.2189999999999999E-2</v>
      </c>
      <c r="H212" s="60">
        <f t="shared" si="30"/>
        <v>64.012456338151921</v>
      </c>
      <c r="I212" s="60">
        <f t="shared" si="31"/>
        <v>333.36220334771286</v>
      </c>
      <c r="J212" s="60">
        <f t="shared" si="36"/>
        <v>397.3746596858648</v>
      </c>
      <c r="K212" s="60">
        <f t="shared" si="32"/>
        <v>62681.361017146388</v>
      </c>
      <c r="L212" s="60" t="e">
        <f t="shared" si="37"/>
        <v>#N/A</v>
      </c>
      <c r="M212" s="60" t="e">
        <f t="shared" si="38"/>
        <v>#N/A</v>
      </c>
      <c r="N212" s="60">
        <f t="shared" si="39"/>
        <v>0</v>
      </c>
      <c r="O212" s="60">
        <f t="shared" si="33"/>
        <v>62.520428419154939</v>
      </c>
      <c r="P212" s="60">
        <f t="shared" si="34"/>
        <v>325.59206386258444</v>
      </c>
      <c r="Q212" s="60">
        <f t="shared" si="40"/>
        <v>388.11249228173938</v>
      </c>
      <c r="R212" s="60">
        <f t="shared" si="41"/>
        <v>61220.358799948684</v>
      </c>
      <c r="S212" s="60">
        <f t="shared" si="42"/>
        <v>1.4920279189969818</v>
      </c>
    </row>
    <row r="213" spans="1:19" ht="15">
      <c r="A213" s="49">
        <v>16</v>
      </c>
      <c r="B213" s="50">
        <v>183</v>
      </c>
      <c r="C213" s="47">
        <f t="shared" si="35"/>
        <v>45108</v>
      </c>
      <c r="D213" s="47">
        <f t="shared" si="43"/>
        <v>45139</v>
      </c>
      <c r="E213" s="61" t="e">
        <f>VLOOKUP(D213,'Kursy BM'!A:F,3,FALSE)</f>
        <v>#N/A</v>
      </c>
      <c r="F213" s="61" t="e">
        <f>IFERROR(IFERROR(IFERROR(VLOOKUP(D213,'Kursy średnie NBP'!A:G,4,FALSE),VLOOKUP(D213-1,'Kursy średnie NBP'!A:G,4,FALSE)),VLOOKUP(D213-2,'Kursy średnie NBP'!A:G,4,FALSE)),VLOOKUP(D213-3,'Kursy średnie NBP'!A:G,4,FALSE))</f>
        <v>#N/A</v>
      </c>
      <c r="G213" s="53">
        <f>IFERROR(VLOOKUP(C213,'LIBOR 3M CHF'!A:B,2,FALSE)+$D$1,'LIBOR 3M CHF'!$B$34+$D$1)</f>
        <v>1.2189999999999999E-2</v>
      </c>
      <c r="H213" s="60">
        <f t="shared" si="30"/>
        <v>63.673815899917862</v>
      </c>
      <c r="I213" s="60">
        <f t="shared" si="31"/>
        <v>333.7008437859472</v>
      </c>
      <c r="J213" s="60">
        <f t="shared" si="36"/>
        <v>397.37465968586508</v>
      </c>
      <c r="K213" s="60">
        <f t="shared" si="32"/>
        <v>62347.66017336044</v>
      </c>
      <c r="L213" s="60" t="e">
        <f t="shared" si="37"/>
        <v>#N/A</v>
      </c>
      <c r="M213" s="60" t="e">
        <f t="shared" si="38"/>
        <v>#N/A</v>
      </c>
      <c r="N213" s="60">
        <f t="shared" si="39"/>
        <v>0</v>
      </c>
      <c r="O213" s="60">
        <f t="shared" si="33"/>
        <v>62.189681147614529</v>
      </c>
      <c r="P213" s="60">
        <f t="shared" si="34"/>
        <v>325.92281113412508</v>
      </c>
      <c r="Q213" s="60">
        <f t="shared" si="40"/>
        <v>388.11249228173961</v>
      </c>
      <c r="R213" s="60">
        <f t="shared" si="41"/>
        <v>60894.435988814563</v>
      </c>
      <c r="S213" s="60">
        <f t="shared" si="42"/>
        <v>1.4841347523033335</v>
      </c>
    </row>
    <row r="214" spans="1:19" ht="15">
      <c r="A214" s="49">
        <v>16</v>
      </c>
      <c r="B214" s="50">
        <v>184</v>
      </c>
      <c r="C214" s="47">
        <f t="shared" si="35"/>
        <v>45108</v>
      </c>
      <c r="D214" s="47">
        <f t="shared" si="43"/>
        <v>45170</v>
      </c>
      <c r="E214" s="61" t="e">
        <f>VLOOKUP(D214,'Kursy BM'!A:F,3,FALSE)</f>
        <v>#N/A</v>
      </c>
      <c r="F214" s="61" t="e">
        <f>IFERROR(IFERROR(IFERROR(VLOOKUP(D214,'Kursy średnie NBP'!A:G,4,FALSE),VLOOKUP(D214-1,'Kursy średnie NBP'!A:G,4,FALSE)),VLOOKUP(D214-2,'Kursy średnie NBP'!A:G,4,FALSE)),VLOOKUP(D214-3,'Kursy średnie NBP'!A:G,4,FALSE))</f>
        <v>#N/A</v>
      </c>
      <c r="G214" s="53">
        <f>IFERROR(VLOOKUP(C214,'LIBOR 3M CHF'!A:B,2,FALSE)+$D$1,'LIBOR 3M CHF'!$B$34+$D$1)</f>
        <v>1.2189999999999999E-2</v>
      </c>
      <c r="H214" s="60">
        <f t="shared" si="30"/>
        <v>63.334831459438639</v>
      </c>
      <c r="I214" s="60">
        <f t="shared" si="31"/>
        <v>334.03982822642678</v>
      </c>
      <c r="J214" s="60">
        <f t="shared" si="36"/>
        <v>397.37465968586542</v>
      </c>
      <c r="K214" s="60">
        <f t="shared" si="32"/>
        <v>62013.620345134012</v>
      </c>
      <c r="L214" s="60" t="e">
        <f t="shared" si="37"/>
        <v>#N/A</v>
      </c>
      <c r="M214" s="60" t="e">
        <f t="shared" si="38"/>
        <v>#N/A</v>
      </c>
      <c r="N214" s="60">
        <f t="shared" si="39"/>
        <v>0</v>
      </c>
      <c r="O214" s="60">
        <f t="shared" si="33"/>
        <v>61.858597891970788</v>
      </c>
      <c r="P214" s="60">
        <f t="shared" si="34"/>
        <v>326.25389438976924</v>
      </c>
      <c r="Q214" s="60">
        <f t="shared" si="40"/>
        <v>388.11249228174006</v>
      </c>
      <c r="R214" s="60">
        <f t="shared" si="41"/>
        <v>60568.182094424796</v>
      </c>
      <c r="S214" s="60">
        <f t="shared" si="42"/>
        <v>1.4762335674678511</v>
      </c>
    </row>
    <row r="215" spans="1:19" ht="15">
      <c r="A215" s="49">
        <v>16</v>
      </c>
      <c r="B215" s="50">
        <v>185</v>
      </c>
      <c r="C215" s="47">
        <f t="shared" si="35"/>
        <v>45108</v>
      </c>
      <c r="D215" s="47">
        <f t="shared" si="43"/>
        <v>45200</v>
      </c>
      <c r="E215" s="61" t="e">
        <f>VLOOKUP(D215,'Kursy BM'!A:F,3,FALSE)</f>
        <v>#N/A</v>
      </c>
      <c r="F215" s="61" t="e">
        <f>IFERROR(IFERROR(IFERROR(VLOOKUP(D215,'Kursy średnie NBP'!A:G,4,FALSE),VLOOKUP(D215-1,'Kursy średnie NBP'!A:G,4,FALSE)),VLOOKUP(D215-2,'Kursy średnie NBP'!A:G,4,FALSE)),VLOOKUP(D215-3,'Kursy średnie NBP'!A:G,4,FALSE))</f>
        <v>#N/A</v>
      </c>
      <c r="G215" s="53">
        <f>IFERROR(VLOOKUP(C215,'LIBOR 3M CHF'!A:B,2,FALSE)+$D$1,'LIBOR 3M CHF'!$B$34+$D$1)</f>
        <v>1.2189999999999999E-2</v>
      </c>
      <c r="H215" s="60">
        <f t="shared" si="30"/>
        <v>62.995502667265292</v>
      </c>
      <c r="I215" s="60">
        <f t="shared" si="31"/>
        <v>334.37915701860027</v>
      </c>
      <c r="J215" s="60">
        <f t="shared" si="36"/>
        <v>397.37465968586554</v>
      </c>
      <c r="K215" s="60">
        <f t="shared" si="32"/>
        <v>61679.241188115411</v>
      </c>
      <c r="L215" s="60" t="e">
        <f t="shared" si="37"/>
        <v>#N/A</v>
      </c>
      <c r="M215" s="60" t="e">
        <f t="shared" si="38"/>
        <v>#N/A</v>
      </c>
      <c r="N215" s="60">
        <f t="shared" si="39"/>
        <v>0</v>
      </c>
      <c r="O215" s="60">
        <f t="shared" si="33"/>
        <v>61.527178310919851</v>
      </c>
      <c r="P215" s="60">
        <f t="shared" si="34"/>
        <v>326.58531397082032</v>
      </c>
      <c r="Q215" s="60">
        <f t="shared" si="40"/>
        <v>388.11249228174017</v>
      </c>
      <c r="R215" s="60">
        <f t="shared" si="41"/>
        <v>60241.596780453976</v>
      </c>
      <c r="S215" s="60">
        <f t="shared" si="42"/>
        <v>1.4683243563454411</v>
      </c>
    </row>
    <row r="216" spans="1:19" ht="15">
      <c r="A216" s="49">
        <v>16</v>
      </c>
      <c r="B216" s="50">
        <v>186</v>
      </c>
      <c r="C216" s="47">
        <f t="shared" si="35"/>
        <v>45200</v>
      </c>
      <c r="D216" s="47">
        <f t="shared" si="43"/>
        <v>45231</v>
      </c>
      <c r="E216" s="61" t="e">
        <f>VLOOKUP(D216,'Kursy BM'!A:F,3,FALSE)</f>
        <v>#N/A</v>
      </c>
      <c r="F216" s="61" t="e">
        <f>IFERROR(IFERROR(IFERROR(VLOOKUP(D216,'Kursy średnie NBP'!A:G,4,FALSE),VLOOKUP(D216-1,'Kursy średnie NBP'!A:G,4,FALSE)),VLOOKUP(D216-2,'Kursy średnie NBP'!A:G,4,FALSE)),VLOOKUP(D216-3,'Kursy średnie NBP'!A:G,4,FALSE))</f>
        <v>#N/A</v>
      </c>
      <c r="G216" s="53">
        <f>IFERROR(VLOOKUP(C216,'LIBOR 3M CHF'!A:B,2,FALSE)+$D$1,'LIBOR 3M CHF'!$B$34+$D$1)</f>
        <v>1.2189999999999999E-2</v>
      </c>
      <c r="H216" s="60">
        <f t="shared" si="30"/>
        <v>62.655829173593901</v>
      </c>
      <c r="I216" s="60">
        <f t="shared" si="31"/>
        <v>334.71883051227189</v>
      </c>
      <c r="J216" s="60">
        <f t="shared" si="36"/>
        <v>397.37465968586582</v>
      </c>
      <c r="K216" s="60">
        <f t="shared" si="32"/>
        <v>61344.522357603142</v>
      </c>
      <c r="L216" s="60" t="e">
        <f t="shared" si="37"/>
        <v>#N/A</v>
      </c>
      <c r="M216" s="60" t="e">
        <f t="shared" si="38"/>
        <v>#N/A</v>
      </c>
      <c r="N216" s="60">
        <f t="shared" si="39"/>
        <v>0</v>
      </c>
      <c r="O216" s="60">
        <f t="shared" si="33"/>
        <v>61.195422062811154</v>
      </c>
      <c r="P216" s="60">
        <f t="shared" si="34"/>
        <v>326.91707021892933</v>
      </c>
      <c r="Q216" s="60">
        <f t="shared" si="40"/>
        <v>388.11249228174046</v>
      </c>
      <c r="R216" s="60">
        <f t="shared" si="41"/>
        <v>59914.679710235047</v>
      </c>
      <c r="S216" s="60">
        <f t="shared" si="42"/>
        <v>1.4604071107827465</v>
      </c>
    </row>
    <row r="217" spans="1:19" ht="15">
      <c r="A217" s="49">
        <v>16</v>
      </c>
      <c r="B217" s="50">
        <v>187</v>
      </c>
      <c r="C217" s="47">
        <f t="shared" si="35"/>
        <v>45200</v>
      </c>
      <c r="D217" s="47">
        <f t="shared" si="43"/>
        <v>45261</v>
      </c>
      <c r="E217" s="61" t="e">
        <f>VLOOKUP(D217,'Kursy BM'!A:F,3,FALSE)</f>
        <v>#N/A</v>
      </c>
      <c r="F217" s="61" t="e">
        <f>IFERROR(IFERROR(IFERROR(VLOOKUP(D217,'Kursy średnie NBP'!A:G,4,FALSE),VLOOKUP(D217-1,'Kursy średnie NBP'!A:G,4,FALSE)),VLOOKUP(D217-2,'Kursy średnie NBP'!A:G,4,FALSE)),VLOOKUP(D217-3,'Kursy średnie NBP'!A:G,4,FALSE))</f>
        <v>#N/A</v>
      </c>
      <c r="G217" s="53">
        <f>IFERROR(VLOOKUP(C217,'LIBOR 3M CHF'!A:B,2,FALSE)+$D$1,'LIBOR 3M CHF'!$B$34+$D$1)</f>
        <v>1.2189999999999999E-2</v>
      </c>
      <c r="H217" s="60">
        <f t="shared" si="30"/>
        <v>62.315810628265183</v>
      </c>
      <c r="I217" s="60">
        <f t="shared" si="31"/>
        <v>335.05884905760081</v>
      </c>
      <c r="J217" s="60">
        <f t="shared" si="36"/>
        <v>397.37465968586599</v>
      </c>
      <c r="K217" s="60">
        <f t="shared" si="32"/>
        <v>61009.463508545545</v>
      </c>
      <c r="L217" s="60" t="e">
        <f t="shared" si="37"/>
        <v>#N/A</v>
      </c>
      <c r="M217" s="60" t="e">
        <f t="shared" si="38"/>
        <v>#N/A</v>
      </c>
      <c r="N217" s="60">
        <f t="shared" si="39"/>
        <v>0</v>
      </c>
      <c r="O217" s="60">
        <f t="shared" si="33"/>
        <v>60.863328805647093</v>
      </c>
      <c r="P217" s="60">
        <f t="shared" si="34"/>
        <v>327.24916347609349</v>
      </c>
      <c r="Q217" s="60">
        <f t="shared" si="40"/>
        <v>388.11249228174057</v>
      </c>
      <c r="R217" s="60">
        <f t="shared" si="41"/>
        <v>59587.430546758951</v>
      </c>
      <c r="S217" s="60">
        <f t="shared" si="42"/>
        <v>1.4524818226180898</v>
      </c>
    </row>
    <row r="218" spans="1:19" ht="15">
      <c r="A218" s="49">
        <v>16</v>
      </c>
      <c r="B218" s="50">
        <v>188</v>
      </c>
      <c r="C218" s="47">
        <f t="shared" si="35"/>
        <v>45200</v>
      </c>
      <c r="D218" s="47">
        <f t="shared" si="43"/>
        <v>45292</v>
      </c>
      <c r="E218" s="61" t="e">
        <f>VLOOKUP(D218,'Kursy BM'!A:F,3,FALSE)</f>
        <v>#N/A</v>
      </c>
      <c r="F218" s="61" t="e">
        <f>IFERROR(IFERROR(IFERROR(VLOOKUP(D218,'Kursy średnie NBP'!A:G,4,FALSE),VLOOKUP(D218-1,'Kursy średnie NBP'!A:G,4,FALSE)),VLOOKUP(D218-2,'Kursy średnie NBP'!A:G,4,FALSE)),VLOOKUP(D218-3,'Kursy średnie NBP'!A:G,4,FALSE))</f>
        <v>#N/A</v>
      </c>
      <c r="G218" s="53">
        <f>IFERROR(VLOOKUP(C218,'LIBOR 3M CHF'!A:B,2,FALSE)+$D$1,'LIBOR 3M CHF'!$B$34+$D$1)</f>
        <v>1.2189999999999999E-2</v>
      </c>
      <c r="H218" s="60">
        <f t="shared" si="30"/>
        <v>61.975446680764172</v>
      </c>
      <c r="I218" s="60">
        <f t="shared" si="31"/>
        <v>335.39921300510213</v>
      </c>
      <c r="J218" s="60">
        <f t="shared" si="36"/>
        <v>397.37465968586628</v>
      </c>
      <c r="K218" s="60">
        <f t="shared" si="32"/>
        <v>60674.06429554044</v>
      </c>
      <c r="L218" s="60" t="e">
        <f t="shared" si="37"/>
        <v>#N/A</v>
      </c>
      <c r="M218" s="60" t="e">
        <f t="shared" si="38"/>
        <v>#N/A</v>
      </c>
      <c r="N218" s="60">
        <f t="shared" si="39"/>
        <v>0</v>
      </c>
      <c r="O218" s="60">
        <f t="shared" si="33"/>
        <v>60.530898197082628</v>
      </c>
      <c r="P218" s="60">
        <f t="shared" si="34"/>
        <v>327.58159408465815</v>
      </c>
      <c r="Q218" s="60">
        <f t="shared" si="40"/>
        <v>388.1124922817408</v>
      </c>
      <c r="R218" s="60">
        <f t="shared" si="41"/>
        <v>59259.848952674292</v>
      </c>
      <c r="S218" s="60">
        <f t="shared" si="42"/>
        <v>1.4445484836815439</v>
      </c>
    </row>
    <row r="219" spans="1:19" ht="15">
      <c r="A219" s="49">
        <v>16</v>
      </c>
      <c r="B219" s="50">
        <v>189</v>
      </c>
      <c r="C219" s="47">
        <f t="shared" si="35"/>
        <v>45292</v>
      </c>
      <c r="D219" s="47">
        <f t="shared" si="43"/>
        <v>45323</v>
      </c>
      <c r="E219" s="61" t="e">
        <f>VLOOKUP(D219,'Kursy BM'!A:F,3,FALSE)</f>
        <v>#N/A</v>
      </c>
      <c r="F219" s="61" t="e">
        <f>IFERROR(IFERROR(IFERROR(VLOOKUP(D219,'Kursy średnie NBP'!A:G,4,FALSE),VLOOKUP(D219-1,'Kursy średnie NBP'!A:G,4,FALSE)),VLOOKUP(D219-2,'Kursy średnie NBP'!A:G,4,FALSE)),VLOOKUP(D219-3,'Kursy średnie NBP'!A:G,4,FALSE))</f>
        <v>#N/A</v>
      </c>
      <c r="G219" s="53">
        <f>IFERROR(VLOOKUP(C219,'LIBOR 3M CHF'!A:B,2,FALSE)+$D$1,'LIBOR 3M CHF'!$B$34+$D$1)</f>
        <v>1.2189999999999999E-2</v>
      </c>
      <c r="H219" s="60">
        <f t="shared" si="30"/>
        <v>61.63473698021982</v>
      </c>
      <c r="I219" s="60">
        <f t="shared" si="31"/>
        <v>335.73992270564707</v>
      </c>
      <c r="J219" s="60">
        <f t="shared" si="36"/>
        <v>397.3746596858669</v>
      </c>
      <c r="K219" s="60">
        <f t="shared" si="32"/>
        <v>60338.324372834795</v>
      </c>
      <c r="L219" s="60" t="e">
        <f t="shared" si="37"/>
        <v>#N/A</v>
      </c>
      <c r="M219" s="60" t="e">
        <f t="shared" si="38"/>
        <v>#N/A</v>
      </c>
      <c r="N219" s="60">
        <f t="shared" si="39"/>
        <v>0</v>
      </c>
      <c r="O219" s="60">
        <f t="shared" si="33"/>
        <v>60.198129894424959</v>
      </c>
      <c r="P219" s="60">
        <f t="shared" si="34"/>
        <v>327.91436238731649</v>
      </c>
      <c r="Q219" s="60">
        <f t="shared" si="40"/>
        <v>388.11249228174142</v>
      </c>
      <c r="R219" s="60">
        <f t="shared" si="41"/>
        <v>58931.934590286975</v>
      </c>
      <c r="S219" s="60">
        <f t="shared" si="42"/>
        <v>1.4366070857948614</v>
      </c>
    </row>
    <row r="220" spans="1:19" ht="15">
      <c r="A220" s="49">
        <v>16</v>
      </c>
      <c r="B220" s="50">
        <v>190</v>
      </c>
      <c r="C220" s="47">
        <f t="shared" si="35"/>
        <v>45292</v>
      </c>
      <c r="D220" s="47">
        <f t="shared" si="43"/>
        <v>45352</v>
      </c>
      <c r="E220" s="61" t="e">
        <f>VLOOKUP(D220,'Kursy BM'!A:F,3,FALSE)</f>
        <v>#N/A</v>
      </c>
      <c r="F220" s="61" t="e">
        <f>IFERROR(IFERROR(IFERROR(VLOOKUP(D220,'Kursy średnie NBP'!A:G,4,FALSE),VLOOKUP(D220-1,'Kursy średnie NBP'!A:G,4,FALSE)),VLOOKUP(D220-2,'Kursy średnie NBP'!A:G,4,FALSE)),VLOOKUP(D220-3,'Kursy średnie NBP'!A:G,4,FALSE))</f>
        <v>#N/A</v>
      </c>
      <c r="G220" s="53">
        <f>IFERROR(VLOOKUP(C220,'LIBOR 3M CHF'!A:B,2,FALSE)+$D$1,'LIBOR 3M CHF'!$B$34+$D$1)</f>
        <v>1.2189999999999999E-2</v>
      </c>
      <c r="H220" s="60">
        <f t="shared" si="30"/>
        <v>61.293681175404672</v>
      </c>
      <c r="I220" s="60">
        <f t="shared" si="31"/>
        <v>336.08097851046227</v>
      </c>
      <c r="J220" s="60">
        <f t="shared" si="36"/>
        <v>397.37465968586696</v>
      </c>
      <c r="K220" s="60">
        <f t="shared" si="32"/>
        <v>60002.24339432433</v>
      </c>
      <c r="L220" s="60" t="e">
        <f t="shared" si="37"/>
        <v>#N/A</v>
      </c>
      <c r="M220" s="60" t="e">
        <f t="shared" si="38"/>
        <v>#N/A</v>
      </c>
      <c r="N220" s="60">
        <f t="shared" si="39"/>
        <v>0</v>
      </c>
      <c r="O220" s="60">
        <f t="shared" si="33"/>
        <v>59.865023554633176</v>
      </c>
      <c r="P220" s="60">
        <f t="shared" si="34"/>
        <v>328.24746872710836</v>
      </c>
      <c r="Q220" s="60">
        <f t="shared" si="40"/>
        <v>388.11249228174154</v>
      </c>
      <c r="R220" s="60">
        <f t="shared" si="41"/>
        <v>58603.687121559866</v>
      </c>
      <c r="S220" s="60">
        <f t="shared" si="42"/>
        <v>1.4286576207714958</v>
      </c>
    </row>
    <row r="221" spans="1:19" ht="15">
      <c r="A221" s="49">
        <v>16</v>
      </c>
      <c r="B221" s="50">
        <v>191</v>
      </c>
      <c r="C221" s="47">
        <f t="shared" si="35"/>
        <v>45292</v>
      </c>
      <c r="D221" s="47">
        <f t="shared" si="43"/>
        <v>45383</v>
      </c>
      <c r="E221" s="61" t="e">
        <f>VLOOKUP(D221,'Kursy BM'!A:F,3,FALSE)</f>
        <v>#N/A</v>
      </c>
      <c r="F221" s="61" t="e">
        <f>IFERROR(IFERROR(IFERROR(VLOOKUP(D221,'Kursy średnie NBP'!A:G,4,FALSE),VLOOKUP(D221-1,'Kursy średnie NBP'!A:G,4,FALSE)),VLOOKUP(D221-2,'Kursy średnie NBP'!A:G,4,FALSE)),VLOOKUP(D221-3,'Kursy średnie NBP'!A:G,4,FALSE))</f>
        <v>#N/A</v>
      </c>
      <c r="G221" s="53">
        <f>IFERROR(VLOOKUP(C221,'LIBOR 3M CHF'!A:B,2,FALSE)+$D$1,'LIBOR 3M CHF'!$B$34+$D$1)</f>
        <v>1.2189999999999999E-2</v>
      </c>
      <c r="H221" s="60">
        <f t="shared" si="30"/>
        <v>60.952278914734457</v>
      </c>
      <c r="I221" s="60">
        <f t="shared" si="31"/>
        <v>336.42238077113291</v>
      </c>
      <c r="J221" s="60">
        <f t="shared" si="36"/>
        <v>397.37465968586736</v>
      </c>
      <c r="K221" s="60">
        <f t="shared" si="32"/>
        <v>59665.821013553199</v>
      </c>
      <c r="L221" s="60" t="e">
        <f t="shared" si="37"/>
        <v>#N/A</v>
      </c>
      <c r="M221" s="60" t="e">
        <f t="shared" si="38"/>
        <v>#N/A</v>
      </c>
      <c r="N221" s="60">
        <f t="shared" si="39"/>
        <v>0</v>
      </c>
      <c r="O221" s="60">
        <f t="shared" si="33"/>
        <v>59.531578834317891</v>
      </c>
      <c r="P221" s="60">
        <f t="shared" si="34"/>
        <v>328.580913447424</v>
      </c>
      <c r="Q221" s="60">
        <f t="shared" si="40"/>
        <v>388.11249228174188</v>
      </c>
      <c r="R221" s="60">
        <f t="shared" si="41"/>
        <v>58275.10620811244</v>
      </c>
      <c r="S221" s="60">
        <f t="shared" si="42"/>
        <v>1.4207000804165659</v>
      </c>
    </row>
    <row r="222" spans="1:19" ht="15">
      <c r="A222" s="49">
        <v>16</v>
      </c>
      <c r="B222" s="50">
        <v>192</v>
      </c>
      <c r="C222" s="47">
        <f t="shared" si="35"/>
        <v>45383</v>
      </c>
      <c r="D222" s="47">
        <f t="shared" si="43"/>
        <v>45413</v>
      </c>
      <c r="E222" s="61" t="e">
        <f>VLOOKUP(D222,'Kursy BM'!A:F,3,FALSE)</f>
        <v>#N/A</v>
      </c>
      <c r="F222" s="61" t="e">
        <f>IFERROR(IFERROR(IFERROR(VLOOKUP(D222,'Kursy średnie NBP'!A:G,4,FALSE),VLOOKUP(D222-1,'Kursy średnie NBP'!A:G,4,FALSE)),VLOOKUP(D222-2,'Kursy średnie NBP'!A:G,4,FALSE)),VLOOKUP(D222-3,'Kursy średnie NBP'!A:G,4,FALSE))</f>
        <v>#N/A</v>
      </c>
      <c r="G222" s="53">
        <f>IFERROR(VLOOKUP(C222,'LIBOR 3M CHF'!A:B,2,FALSE)+$D$1,'LIBOR 3M CHF'!$B$34+$D$1)</f>
        <v>1.2189999999999999E-2</v>
      </c>
      <c r="H222" s="60">
        <f t="shared" si="30"/>
        <v>60.610529846267781</v>
      </c>
      <c r="I222" s="60">
        <f t="shared" si="31"/>
        <v>336.76412983959972</v>
      </c>
      <c r="J222" s="60">
        <f t="shared" si="36"/>
        <v>397.37465968586753</v>
      </c>
      <c r="K222" s="60">
        <f t="shared" si="32"/>
        <v>59329.056883713602</v>
      </c>
      <c r="L222" s="60" t="e">
        <f t="shared" si="37"/>
        <v>#N/A</v>
      </c>
      <c r="M222" s="60" t="e">
        <f t="shared" si="38"/>
        <v>#N/A</v>
      </c>
      <c r="N222" s="60">
        <f t="shared" si="39"/>
        <v>0</v>
      </c>
      <c r="O222" s="60">
        <f t="shared" si="33"/>
        <v>59.197795389740882</v>
      </c>
      <c r="P222" s="60">
        <f t="shared" si="34"/>
        <v>328.91469689200107</v>
      </c>
      <c r="Q222" s="60">
        <f t="shared" si="40"/>
        <v>388.11249228174194</v>
      </c>
      <c r="R222" s="60">
        <f t="shared" si="41"/>
        <v>57946.191511220437</v>
      </c>
      <c r="S222" s="60">
        <f t="shared" si="42"/>
        <v>1.4127344565268984</v>
      </c>
    </row>
    <row r="223" spans="1:19" ht="15">
      <c r="A223" s="51">
        <v>17</v>
      </c>
      <c r="B223" s="52">
        <v>193</v>
      </c>
      <c r="C223" s="47">
        <f t="shared" si="35"/>
        <v>45383</v>
      </c>
      <c r="D223" s="47">
        <f t="shared" si="43"/>
        <v>45444</v>
      </c>
      <c r="E223" s="61" t="e">
        <f>VLOOKUP(D223,'Kursy BM'!A:F,3,FALSE)</f>
        <v>#N/A</v>
      </c>
      <c r="F223" s="61" t="e">
        <f>IFERROR(IFERROR(IFERROR(VLOOKUP(D223,'Kursy średnie NBP'!A:G,4,FALSE),VLOOKUP(D223-1,'Kursy średnie NBP'!A:G,4,FALSE)),VLOOKUP(D223-2,'Kursy średnie NBP'!A:G,4,FALSE)),VLOOKUP(D223-3,'Kursy średnie NBP'!A:G,4,FALSE))</f>
        <v>#N/A</v>
      </c>
      <c r="G223" s="53">
        <f>IFERROR(VLOOKUP(C223,'LIBOR 3M CHF'!A:B,2,FALSE)+$D$1,'LIBOR 3M CHF'!$B$34+$D$1)</f>
        <v>1.2189999999999999E-2</v>
      </c>
      <c r="H223" s="60">
        <f t="shared" ref="H223:H286" si="44">IF(K222&gt;0.001,IPMT(G223/12,1,$D$6-B223+1,-K222),0)</f>
        <v>60.268433617705725</v>
      </c>
      <c r="I223" s="60">
        <f t="shared" ref="I223:I286" si="45">IF(K222 &gt; 0.001,PPMT(G223/12,1,$D$6-B223+1,-K222),0)</f>
        <v>337.1062260681623</v>
      </c>
      <c r="J223" s="60">
        <f t="shared" si="36"/>
        <v>397.37465968586804</v>
      </c>
      <c r="K223" s="60">
        <f t="shared" ref="K223:K286" si="46">K222-I223</f>
        <v>58991.950657645437</v>
      </c>
      <c r="L223" s="60" t="e">
        <f t="shared" si="37"/>
        <v>#N/A</v>
      </c>
      <c r="M223" s="60" t="e">
        <f t="shared" si="38"/>
        <v>#N/A</v>
      </c>
      <c r="N223" s="60">
        <f t="shared" si="39"/>
        <v>0</v>
      </c>
      <c r="O223" s="60">
        <f t="shared" ref="O223:O286" si="47">IF(R222&gt;0.001,IPMT(G223/12,1,$D$6-B223+1,-R222),0)</f>
        <v>58.863672876814753</v>
      </c>
      <c r="P223" s="60">
        <f t="shared" ref="P223:P286" si="48">IF(R222&gt;0.001,PPMT(G223/12,1,$D$6-B223+1,-R222),0)</f>
        <v>329.24881940492781</v>
      </c>
      <c r="Q223" s="60">
        <f t="shared" si="40"/>
        <v>388.11249228174256</v>
      </c>
      <c r="R223" s="60">
        <f t="shared" si="41"/>
        <v>57616.942691815508</v>
      </c>
      <c r="S223" s="60">
        <f t="shared" si="42"/>
        <v>1.4047607408909712</v>
      </c>
    </row>
    <row r="224" spans="1:19" ht="15">
      <c r="A224" s="51">
        <v>17</v>
      </c>
      <c r="B224" s="52">
        <v>194</v>
      </c>
      <c r="C224" s="47">
        <f t="shared" ref="C224:C287" si="49">DATE(YEAR(D224),(ROUNDUP((MONTH(D224)-1)/3,0)*3)-2,DAY(D224))</f>
        <v>45383</v>
      </c>
      <c r="D224" s="47">
        <f t="shared" si="43"/>
        <v>45474</v>
      </c>
      <c r="E224" s="61" t="e">
        <f>VLOOKUP(D224,'Kursy BM'!A:F,3,FALSE)</f>
        <v>#N/A</v>
      </c>
      <c r="F224" s="61" t="e">
        <f>IFERROR(IFERROR(IFERROR(VLOOKUP(D224,'Kursy średnie NBP'!A:G,4,FALSE),VLOOKUP(D224-1,'Kursy średnie NBP'!A:G,4,FALSE)),VLOOKUP(D224-2,'Kursy średnie NBP'!A:G,4,FALSE)),VLOOKUP(D224-3,'Kursy średnie NBP'!A:G,4,FALSE))</f>
        <v>#N/A</v>
      </c>
      <c r="G224" s="53">
        <f>IFERROR(VLOOKUP(C224,'LIBOR 3M CHF'!A:B,2,FALSE)+$D$1,'LIBOR 3M CHF'!$B$34+$D$1)</f>
        <v>1.2189999999999999E-2</v>
      </c>
      <c r="H224" s="60">
        <f t="shared" si="44"/>
        <v>59.925989876391483</v>
      </c>
      <c r="I224" s="60">
        <f t="shared" si="45"/>
        <v>337.44866980947671</v>
      </c>
      <c r="J224" s="60">
        <f t="shared" ref="J224:J287" si="50">H224+I224</f>
        <v>397.37465968586821</v>
      </c>
      <c r="K224" s="60">
        <f t="shared" si="46"/>
        <v>58654.50198783596</v>
      </c>
      <c r="L224" s="60" t="e">
        <f t="shared" ref="L224:L287" si="51">J224*E224</f>
        <v>#N/A</v>
      </c>
      <c r="M224" s="60" t="e">
        <f t="shared" ref="M224:M287" si="52">J224*F224</f>
        <v>#N/A</v>
      </c>
      <c r="N224" s="60">
        <f t="shared" ref="N224:N287" si="53">IFERROR(IF(D224&lt;$D$7,L224-M224,0),0)</f>
        <v>0</v>
      </c>
      <c r="O224" s="60">
        <f t="shared" si="47"/>
        <v>58.529210951102577</v>
      </c>
      <c r="P224" s="60">
        <f t="shared" si="48"/>
        <v>329.58328133064003</v>
      </c>
      <c r="Q224" s="60">
        <f t="shared" ref="Q224:Q287" si="54">O224+P224</f>
        <v>388.11249228174262</v>
      </c>
      <c r="R224" s="60">
        <f t="shared" ref="R224:R287" si="55">R223-P224</f>
        <v>57287.359410484867</v>
      </c>
      <c r="S224" s="60">
        <f t="shared" ref="S224:S287" si="56">H224-O224</f>
        <v>1.3967789252889062</v>
      </c>
    </row>
    <row r="225" spans="1:19" ht="15">
      <c r="A225" s="51">
        <v>17</v>
      </c>
      <c r="B225" s="52">
        <v>195</v>
      </c>
      <c r="C225" s="47">
        <f t="shared" si="49"/>
        <v>45474</v>
      </c>
      <c r="D225" s="47">
        <f t="shared" ref="D225:D288" si="57">DATE(YEAR(D224),MONTH(D224)+1,DAY(D224))</f>
        <v>45505</v>
      </c>
      <c r="E225" s="61" t="e">
        <f>VLOOKUP(D225,'Kursy BM'!A:F,3,FALSE)</f>
        <v>#N/A</v>
      </c>
      <c r="F225" s="61" t="e">
        <f>IFERROR(IFERROR(IFERROR(VLOOKUP(D225,'Kursy średnie NBP'!A:G,4,FALSE),VLOOKUP(D225-1,'Kursy średnie NBP'!A:G,4,FALSE)),VLOOKUP(D225-2,'Kursy średnie NBP'!A:G,4,FALSE)),VLOOKUP(D225-3,'Kursy średnie NBP'!A:G,4,FALSE))</f>
        <v>#N/A</v>
      </c>
      <c r="G225" s="53">
        <f>IFERROR(VLOOKUP(C225,'LIBOR 3M CHF'!A:B,2,FALSE)+$D$1,'LIBOR 3M CHF'!$B$34+$D$1)</f>
        <v>1.2189999999999999E-2</v>
      </c>
      <c r="H225" s="60">
        <f t="shared" si="44"/>
        <v>59.583198269310024</v>
      </c>
      <c r="I225" s="60">
        <f t="shared" si="45"/>
        <v>337.79146141655838</v>
      </c>
      <c r="J225" s="60">
        <f t="shared" si="50"/>
        <v>397.37465968586838</v>
      </c>
      <c r="K225" s="60">
        <f t="shared" si="46"/>
        <v>58316.710526419403</v>
      </c>
      <c r="L225" s="60" t="e">
        <f t="shared" si="51"/>
        <v>#N/A</v>
      </c>
      <c r="M225" s="60" t="e">
        <f t="shared" si="52"/>
        <v>#N/A</v>
      </c>
      <c r="N225" s="60">
        <f t="shared" si="53"/>
        <v>0</v>
      </c>
      <c r="O225" s="60">
        <f t="shared" si="47"/>
        <v>58.194409267817541</v>
      </c>
      <c r="P225" s="60">
        <f t="shared" si="48"/>
        <v>329.9180830139253</v>
      </c>
      <c r="Q225" s="60">
        <f t="shared" si="54"/>
        <v>388.11249228174285</v>
      </c>
      <c r="R225" s="60">
        <f t="shared" si="55"/>
        <v>56957.441327470944</v>
      </c>
      <c r="S225" s="60">
        <f t="shared" si="56"/>
        <v>1.3887890014924835</v>
      </c>
    </row>
    <row r="226" spans="1:19" ht="15">
      <c r="A226" s="51">
        <v>17</v>
      </c>
      <c r="B226" s="52">
        <v>196</v>
      </c>
      <c r="C226" s="47">
        <f t="shared" si="49"/>
        <v>45474</v>
      </c>
      <c r="D226" s="47">
        <f t="shared" si="57"/>
        <v>45536</v>
      </c>
      <c r="E226" s="61" t="e">
        <f>VLOOKUP(D226,'Kursy BM'!A:F,3,FALSE)</f>
        <v>#N/A</v>
      </c>
      <c r="F226" s="61" t="e">
        <f>IFERROR(IFERROR(IFERROR(VLOOKUP(D226,'Kursy średnie NBP'!A:G,4,FALSE),VLOOKUP(D226-1,'Kursy średnie NBP'!A:G,4,FALSE)),VLOOKUP(D226-2,'Kursy średnie NBP'!A:G,4,FALSE)),VLOOKUP(D226-3,'Kursy średnie NBP'!A:G,4,FALSE))</f>
        <v>#N/A</v>
      </c>
      <c r="G226" s="53">
        <f>IFERROR(VLOOKUP(C226,'LIBOR 3M CHF'!A:B,2,FALSE)+$D$1,'LIBOR 3M CHF'!$B$34+$D$1)</f>
        <v>1.2189999999999999E-2</v>
      </c>
      <c r="H226" s="60">
        <f t="shared" si="44"/>
        <v>59.240058443087705</v>
      </c>
      <c r="I226" s="60">
        <f t="shared" si="45"/>
        <v>338.13460124278151</v>
      </c>
      <c r="J226" s="60">
        <f t="shared" si="50"/>
        <v>397.37465968586923</v>
      </c>
      <c r="K226" s="60">
        <f t="shared" si="46"/>
        <v>57978.575925176621</v>
      </c>
      <c r="L226" s="60" t="e">
        <f t="shared" si="51"/>
        <v>#N/A</v>
      </c>
      <c r="M226" s="60" t="e">
        <f t="shared" si="52"/>
        <v>#N/A</v>
      </c>
      <c r="N226" s="60">
        <f t="shared" si="53"/>
        <v>0</v>
      </c>
      <c r="O226" s="60">
        <f t="shared" si="47"/>
        <v>57.859267481822563</v>
      </c>
      <c r="P226" s="60">
        <f t="shared" si="48"/>
        <v>330.25322479992116</v>
      </c>
      <c r="Q226" s="60">
        <f t="shared" si="54"/>
        <v>388.1124922817437</v>
      </c>
      <c r="R226" s="60">
        <f t="shared" si="55"/>
        <v>56627.188102671025</v>
      </c>
      <c r="S226" s="60">
        <f t="shared" si="56"/>
        <v>1.3807909612651414</v>
      </c>
    </row>
    <row r="227" spans="1:19" ht="15">
      <c r="A227" s="51">
        <v>17</v>
      </c>
      <c r="B227" s="52">
        <v>197</v>
      </c>
      <c r="C227" s="47">
        <f t="shared" si="49"/>
        <v>45474</v>
      </c>
      <c r="D227" s="47">
        <f t="shared" si="57"/>
        <v>45566</v>
      </c>
      <c r="E227" s="61" t="e">
        <f>VLOOKUP(D227,'Kursy BM'!A:F,3,FALSE)</f>
        <v>#N/A</v>
      </c>
      <c r="F227" s="61" t="e">
        <f>IFERROR(IFERROR(IFERROR(VLOOKUP(D227,'Kursy średnie NBP'!A:G,4,FALSE),VLOOKUP(D227-1,'Kursy średnie NBP'!A:G,4,FALSE)),VLOOKUP(D227-2,'Kursy średnie NBP'!A:G,4,FALSE)),VLOOKUP(D227-3,'Kursy średnie NBP'!A:G,4,FALSE))</f>
        <v>#N/A</v>
      </c>
      <c r="G227" s="53">
        <f>IFERROR(VLOOKUP(C227,'LIBOR 3M CHF'!A:B,2,FALSE)+$D$1,'LIBOR 3M CHF'!$B$34+$D$1)</f>
        <v>1.2189999999999999E-2</v>
      </c>
      <c r="H227" s="60">
        <f t="shared" si="44"/>
        <v>58.896570043991908</v>
      </c>
      <c r="I227" s="60">
        <f t="shared" si="45"/>
        <v>338.47808964187698</v>
      </c>
      <c r="J227" s="60">
        <f t="shared" si="50"/>
        <v>397.37465968586889</v>
      </c>
      <c r="K227" s="60">
        <f t="shared" si="46"/>
        <v>57640.097835534747</v>
      </c>
      <c r="L227" s="60" t="e">
        <f t="shared" si="51"/>
        <v>#N/A</v>
      </c>
      <c r="M227" s="60" t="e">
        <f t="shared" si="52"/>
        <v>#N/A</v>
      </c>
      <c r="N227" s="60">
        <f t="shared" si="53"/>
        <v>0</v>
      </c>
      <c r="O227" s="60">
        <f t="shared" si="47"/>
        <v>57.523785247629974</v>
      </c>
      <c r="P227" s="60">
        <f t="shared" si="48"/>
        <v>330.58870703411344</v>
      </c>
      <c r="Q227" s="60">
        <f t="shared" si="54"/>
        <v>388.11249228174341</v>
      </c>
      <c r="R227" s="60">
        <f t="shared" si="55"/>
        <v>56296.599395636913</v>
      </c>
      <c r="S227" s="60">
        <f t="shared" si="56"/>
        <v>1.372784796361934</v>
      </c>
    </row>
    <row r="228" spans="1:19" ht="15">
      <c r="A228" s="51">
        <v>17</v>
      </c>
      <c r="B228" s="52">
        <v>198</v>
      </c>
      <c r="C228" s="47">
        <f t="shared" si="49"/>
        <v>45566</v>
      </c>
      <c r="D228" s="47">
        <f t="shared" si="57"/>
        <v>45597</v>
      </c>
      <c r="E228" s="61" t="e">
        <f>VLOOKUP(D228,'Kursy BM'!A:F,3,FALSE)</f>
        <v>#N/A</v>
      </c>
      <c r="F228" s="61" t="e">
        <f>IFERROR(IFERROR(IFERROR(VLOOKUP(D228,'Kursy średnie NBP'!A:G,4,FALSE),VLOOKUP(D228-1,'Kursy średnie NBP'!A:G,4,FALSE)),VLOOKUP(D228-2,'Kursy średnie NBP'!A:G,4,FALSE)),VLOOKUP(D228-3,'Kursy średnie NBP'!A:G,4,FALSE))</f>
        <v>#N/A</v>
      </c>
      <c r="G228" s="53">
        <f>IFERROR(VLOOKUP(C228,'LIBOR 3M CHF'!A:B,2,FALSE)+$D$1,'LIBOR 3M CHF'!$B$34+$D$1)</f>
        <v>1.2189999999999999E-2</v>
      </c>
      <c r="H228" s="60">
        <f t="shared" si="44"/>
        <v>58.552732717930709</v>
      </c>
      <c r="I228" s="60">
        <f t="shared" si="45"/>
        <v>338.82192696793857</v>
      </c>
      <c r="J228" s="60">
        <f t="shared" si="50"/>
        <v>397.37465968586929</v>
      </c>
      <c r="K228" s="60">
        <f t="shared" si="46"/>
        <v>57301.275908566808</v>
      </c>
      <c r="L228" s="60" t="e">
        <f t="shared" si="51"/>
        <v>#N/A</v>
      </c>
      <c r="M228" s="60" t="e">
        <f t="shared" si="52"/>
        <v>#N/A</v>
      </c>
      <c r="N228" s="60">
        <f t="shared" si="53"/>
        <v>0</v>
      </c>
      <c r="O228" s="60">
        <f t="shared" si="47"/>
        <v>57.187962219401157</v>
      </c>
      <c r="P228" s="60">
        <f t="shared" si="48"/>
        <v>330.92453006234257</v>
      </c>
      <c r="Q228" s="60">
        <f t="shared" si="54"/>
        <v>388.1124922817437</v>
      </c>
      <c r="R228" s="60">
        <f t="shared" si="55"/>
        <v>55965.674865574569</v>
      </c>
      <c r="S228" s="60">
        <f t="shared" si="56"/>
        <v>1.3647704985295519</v>
      </c>
    </row>
    <row r="229" spans="1:19" ht="15">
      <c r="A229" s="51">
        <v>17</v>
      </c>
      <c r="B229" s="52">
        <v>199</v>
      </c>
      <c r="C229" s="47">
        <f t="shared" si="49"/>
        <v>45566</v>
      </c>
      <c r="D229" s="47">
        <f t="shared" si="57"/>
        <v>45627</v>
      </c>
      <c r="E229" s="61" t="e">
        <f>VLOOKUP(D229,'Kursy BM'!A:F,3,FALSE)</f>
        <v>#N/A</v>
      </c>
      <c r="F229" s="61" t="e">
        <f>IFERROR(IFERROR(IFERROR(VLOOKUP(D229,'Kursy średnie NBP'!A:G,4,FALSE),VLOOKUP(D229-1,'Kursy średnie NBP'!A:G,4,FALSE)),VLOOKUP(D229-2,'Kursy średnie NBP'!A:G,4,FALSE)),VLOOKUP(D229-3,'Kursy średnie NBP'!A:G,4,FALSE))</f>
        <v>#N/A</v>
      </c>
      <c r="G229" s="53">
        <f>IFERROR(VLOOKUP(C229,'LIBOR 3M CHF'!A:B,2,FALSE)+$D$1,'LIBOR 3M CHF'!$B$34+$D$1)</f>
        <v>1.2189999999999999E-2</v>
      </c>
      <c r="H229" s="60">
        <f t="shared" si="44"/>
        <v>58.208546110452438</v>
      </c>
      <c r="I229" s="60">
        <f t="shared" si="45"/>
        <v>339.166113575417</v>
      </c>
      <c r="J229" s="60">
        <f t="shared" si="50"/>
        <v>397.37465968586946</v>
      </c>
      <c r="K229" s="60">
        <f t="shared" si="46"/>
        <v>56962.109794991389</v>
      </c>
      <c r="L229" s="60" t="e">
        <f t="shared" si="51"/>
        <v>#N/A</v>
      </c>
      <c r="M229" s="60" t="e">
        <f t="shared" si="52"/>
        <v>#N/A</v>
      </c>
      <c r="N229" s="60">
        <f t="shared" si="53"/>
        <v>0</v>
      </c>
      <c r="O229" s="60">
        <f t="shared" si="47"/>
        <v>56.851798050946158</v>
      </c>
      <c r="P229" s="60">
        <f t="shared" si="48"/>
        <v>331.26069423079775</v>
      </c>
      <c r="Q229" s="60">
        <f t="shared" si="54"/>
        <v>388.11249228174393</v>
      </c>
      <c r="R229" s="60">
        <f t="shared" si="55"/>
        <v>55634.414171343771</v>
      </c>
      <c r="S229" s="60">
        <f t="shared" si="56"/>
        <v>1.3567480595062804</v>
      </c>
    </row>
    <row r="230" spans="1:19" ht="15">
      <c r="A230" s="51">
        <v>17</v>
      </c>
      <c r="B230" s="52">
        <v>200</v>
      </c>
      <c r="C230" s="47">
        <f t="shared" si="49"/>
        <v>45566</v>
      </c>
      <c r="D230" s="47">
        <f t="shared" si="57"/>
        <v>45658</v>
      </c>
      <c r="E230" s="61" t="e">
        <f>VLOOKUP(D230,'Kursy BM'!A:F,3,FALSE)</f>
        <v>#N/A</v>
      </c>
      <c r="F230" s="61" t="e">
        <f>IFERROR(IFERROR(IFERROR(VLOOKUP(D230,'Kursy średnie NBP'!A:G,4,FALSE),VLOOKUP(D230-1,'Kursy średnie NBP'!A:G,4,FALSE)),VLOOKUP(D230-2,'Kursy średnie NBP'!A:G,4,FALSE)),VLOOKUP(D230-3,'Kursy średnie NBP'!A:G,4,FALSE))</f>
        <v>#N/A</v>
      </c>
      <c r="G230" s="53">
        <f>IFERROR(VLOOKUP(C230,'LIBOR 3M CHF'!A:B,2,FALSE)+$D$1,'LIBOR 3M CHF'!$B$34+$D$1)</f>
        <v>1.2189999999999999E-2</v>
      </c>
      <c r="H230" s="60">
        <f t="shared" si="44"/>
        <v>57.864009866745413</v>
      </c>
      <c r="I230" s="60">
        <f t="shared" si="45"/>
        <v>339.51064981912481</v>
      </c>
      <c r="J230" s="60">
        <f t="shared" si="50"/>
        <v>397.3746596858702</v>
      </c>
      <c r="K230" s="60">
        <f t="shared" si="46"/>
        <v>56622.599145172266</v>
      </c>
      <c r="L230" s="60" t="e">
        <f t="shared" si="51"/>
        <v>#N/A</v>
      </c>
      <c r="M230" s="60" t="e">
        <f t="shared" si="52"/>
        <v>#N/A</v>
      </c>
      <c r="N230" s="60">
        <f t="shared" si="53"/>
        <v>0</v>
      </c>
      <c r="O230" s="60">
        <f t="shared" si="47"/>
        <v>56.515292395723371</v>
      </c>
      <c r="P230" s="60">
        <f t="shared" si="48"/>
        <v>331.59719988602126</v>
      </c>
      <c r="Q230" s="60">
        <f t="shared" si="54"/>
        <v>388.11249228174461</v>
      </c>
      <c r="R230" s="60">
        <f t="shared" si="55"/>
        <v>55302.816971457753</v>
      </c>
      <c r="S230" s="60">
        <f t="shared" si="56"/>
        <v>1.3487174710220415</v>
      </c>
    </row>
    <row r="231" spans="1:19" ht="15">
      <c r="A231" s="51">
        <v>17</v>
      </c>
      <c r="B231" s="52">
        <v>201</v>
      </c>
      <c r="C231" s="47">
        <f t="shared" si="49"/>
        <v>45658</v>
      </c>
      <c r="D231" s="47">
        <f t="shared" si="57"/>
        <v>45689</v>
      </c>
      <c r="E231" s="61" t="e">
        <f>VLOOKUP(D231,'Kursy BM'!A:F,3,FALSE)</f>
        <v>#N/A</v>
      </c>
      <c r="F231" s="61" t="e">
        <f>IFERROR(IFERROR(IFERROR(VLOOKUP(D231,'Kursy średnie NBP'!A:G,4,FALSE),VLOOKUP(D231-1,'Kursy średnie NBP'!A:G,4,FALSE)),VLOOKUP(D231-2,'Kursy średnie NBP'!A:G,4,FALSE)),VLOOKUP(D231-3,'Kursy średnie NBP'!A:G,4,FALSE))</f>
        <v>#N/A</v>
      </c>
      <c r="G231" s="53">
        <f>IFERROR(VLOOKUP(C231,'LIBOR 3M CHF'!A:B,2,FALSE)+$D$1,'LIBOR 3M CHF'!$B$34+$D$1)</f>
        <v>1.2189999999999999E-2</v>
      </c>
      <c r="H231" s="60">
        <f t="shared" si="44"/>
        <v>57.519123631637484</v>
      </c>
      <c r="I231" s="60">
        <f t="shared" si="45"/>
        <v>339.8555360542332</v>
      </c>
      <c r="J231" s="60">
        <f t="shared" si="50"/>
        <v>397.37465968587071</v>
      </c>
      <c r="K231" s="60">
        <f t="shared" si="46"/>
        <v>56282.743609118035</v>
      </c>
      <c r="L231" s="60" t="e">
        <f t="shared" si="51"/>
        <v>#N/A</v>
      </c>
      <c r="M231" s="60" t="e">
        <f t="shared" si="52"/>
        <v>#N/A</v>
      </c>
      <c r="N231" s="60">
        <f t="shared" si="53"/>
        <v>0</v>
      </c>
      <c r="O231" s="60">
        <f t="shared" si="47"/>
        <v>56.178444906839161</v>
      </c>
      <c r="P231" s="60">
        <f t="shared" si="48"/>
        <v>331.93404737490596</v>
      </c>
      <c r="Q231" s="60">
        <f t="shared" si="54"/>
        <v>388.11249228174512</v>
      </c>
      <c r="R231" s="60">
        <f t="shared" si="55"/>
        <v>54970.882924082849</v>
      </c>
      <c r="S231" s="60">
        <f t="shared" si="56"/>
        <v>1.3406787247983232</v>
      </c>
    </row>
    <row r="232" spans="1:19" ht="15">
      <c r="A232" s="51">
        <v>17</v>
      </c>
      <c r="B232" s="52">
        <v>202</v>
      </c>
      <c r="C232" s="47">
        <f t="shared" si="49"/>
        <v>45658</v>
      </c>
      <c r="D232" s="47">
        <f t="shared" si="57"/>
        <v>45717</v>
      </c>
      <c r="E232" s="61" t="e">
        <f>VLOOKUP(D232,'Kursy BM'!A:F,3,FALSE)</f>
        <v>#N/A</v>
      </c>
      <c r="F232" s="61" t="e">
        <f>IFERROR(IFERROR(IFERROR(VLOOKUP(D232,'Kursy średnie NBP'!A:G,4,FALSE),VLOOKUP(D232-1,'Kursy średnie NBP'!A:G,4,FALSE)),VLOOKUP(D232-2,'Kursy średnie NBP'!A:G,4,FALSE)),VLOOKUP(D232-3,'Kursy średnie NBP'!A:G,4,FALSE))</f>
        <v>#N/A</v>
      </c>
      <c r="G232" s="53">
        <f>IFERROR(VLOOKUP(C232,'LIBOR 3M CHF'!A:B,2,FALSE)+$D$1,'LIBOR 3M CHF'!$B$34+$D$1)</f>
        <v>1.2189999999999999E-2</v>
      </c>
      <c r="H232" s="60">
        <f t="shared" si="44"/>
        <v>57.173887049595734</v>
      </c>
      <c r="I232" s="60">
        <f t="shared" si="45"/>
        <v>340.20077263627456</v>
      </c>
      <c r="J232" s="60">
        <f t="shared" si="50"/>
        <v>397.37465968587031</v>
      </c>
      <c r="K232" s="60">
        <f t="shared" si="46"/>
        <v>55942.542836481764</v>
      </c>
      <c r="L232" s="60" t="e">
        <f t="shared" si="51"/>
        <v>#N/A</v>
      </c>
      <c r="M232" s="60" t="e">
        <f t="shared" si="52"/>
        <v>#N/A</v>
      </c>
      <c r="N232" s="60">
        <f t="shared" si="53"/>
        <v>0</v>
      </c>
      <c r="O232" s="60">
        <f t="shared" si="47"/>
        <v>55.841255237047484</v>
      </c>
      <c r="P232" s="60">
        <f t="shared" si="48"/>
        <v>332.27123704469722</v>
      </c>
      <c r="Q232" s="60">
        <f t="shared" si="54"/>
        <v>388.11249228174472</v>
      </c>
      <c r="R232" s="60">
        <f t="shared" si="55"/>
        <v>54638.611687038152</v>
      </c>
      <c r="S232" s="60">
        <f t="shared" si="56"/>
        <v>1.3326318125482501</v>
      </c>
    </row>
    <row r="233" spans="1:19" ht="15">
      <c r="A233" s="51">
        <v>17</v>
      </c>
      <c r="B233" s="52">
        <v>203</v>
      </c>
      <c r="C233" s="47">
        <f t="shared" si="49"/>
        <v>45658</v>
      </c>
      <c r="D233" s="47">
        <f t="shared" si="57"/>
        <v>45748</v>
      </c>
      <c r="E233" s="61" t="e">
        <f>VLOOKUP(D233,'Kursy BM'!A:F,3,FALSE)</f>
        <v>#N/A</v>
      </c>
      <c r="F233" s="61" t="e">
        <f>IFERROR(IFERROR(IFERROR(VLOOKUP(D233,'Kursy średnie NBP'!A:G,4,FALSE),VLOOKUP(D233-1,'Kursy średnie NBP'!A:G,4,FALSE)),VLOOKUP(D233-2,'Kursy średnie NBP'!A:G,4,FALSE)),VLOOKUP(D233-3,'Kursy średnie NBP'!A:G,4,FALSE))</f>
        <v>#N/A</v>
      </c>
      <c r="G233" s="53">
        <f>IFERROR(VLOOKUP(C233,'LIBOR 3M CHF'!A:B,2,FALSE)+$D$1,'LIBOR 3M CHF'!$B$34+$D$1)</f>
        <v>1.2189999999999999E-2</v>
      </c>
      <c r="H233" s="60">
        <f t="shared" si="44"/>
        <v>56.828299764726054</v>
      </c>
      <c r="I233" s="60">
        <f t="shared" si="45"/>
        <v>340.5463599211451</v>
      </c>
      <c r="J233" s="60">
        <f t="shared" si="50"/>
        <v>397.37465968587117</v>
      </c>
      <c r="K233" s="60">
        <f t="shared" si="46"/>
        <v>55601.99647656062</v>
      </c>
      <c r="L233" s="60" t="e">
        <f t="shared" si="51"/>
        <v>#N/A</v>
      </c>
      <c r="M233" s="60" t="e">
        <f t="shared" si="52"/>
        <v>#N/A</v>
      </c>
      <c r="N233" s="60">
        <f t="shared" si="53"/>
        <v>0</v>
      </c>
      <c r="O233" s="60">
        <f t="shared" si="47"/>
        <v>55.503723038749584</v>
      </c>
      <c r="P233" s="60">
        <f t="shared" si="48"/>
        <v>332.608769242996</v>
      </c>
      <c r="Q233" s="60">
        <f t="shared" si="54"/>
        <v>388.11249228174557</v>
      </c>
      <c r="R233" s="60">
        <f t="shared" si="55"/>
        <v>54306.002917795158</v>
      </c>
      <c r="S233" s="60">
        <f t="shared" si="56"/>
        <v>1.3245767259764705</v>
      </c>
    </row>
    <row r="234" spans="1:19" ht="15">
      <c r="A234" s="51">
        <v>17</v>
      </c>
      <c r="B234" s="52">
        <v>204</v>
      </c>
      <c r="C234" s="47">
        <f t="shared" si="49"/>
        <v>45748</v>
      </c>
      <c r="D234" s="47">
        <f t="shared" si="57"/>
        <v>45778</v>
      </c>
      <c r="E234" s="61" t="e">
        <f>VLOOKUP(D234,'Kursy BM'!A:F,3,FALSE)</f>
        <v>#N/A</v>
      </c>
      <c r="F234" s="61" t="e">
        <f>IFERROR(IFERROR(IFERROR(VLOOKUP(D234,'Kursy średnie NBP'!A:G,4,FALSE),VLOOKUP(D234-1,'Kursy średnie NBP'!A:G,4,FALSE)),VLOOKUP(D234-2,'Kursy średnie NBP'!A:G,4,FALSE)),VLOOKUP(D234-3,'Kursy średnie NBP'!A:G,4,FALSE))</f>
        <v>#N/A</v>
      </c>
      <c r="G234" s="53">
        <f>IFERROR(VLOOKUP(C234,'LIBOR 3M CHF'!A:B,2,FALSE)+$D$1,'LIBOR 3M CHF'!$B$34+$D$1)</f>
        <v>1.2189999999999999E-2</v>
      </c>
      <c r="H234" s="60">
        <f t="shared" si="44"/>
        <v>56.482361420772826</v>
      </c>
      <c r="I234" s="60">
        <f t="shared" si="45"/>
        <v>340.89229826509859</v>
      </c>
      <c r="J234" s="60">
        <f t="shared" si="50"/>
        <v>397.37465968587139</v>
      </c>
      <c r="K234" s="60">
        <f t="shared" si="46"/>
        <v>55261.104178295522</v>
      </c>
      <c r="L234" s="60" t="e">
        <f t="shared" si="51"/>
        <v>#N/A</v>
      </c>
      <c r="M234" s="60" t="e">
        <f t="shared" si="52"/>
        <v>#N/A</v>
      </c>
      <c r="N234" s="60">
        <f t="shared" si="53"/>
        <v>0</v>
      </c>
      <c r="O234" s="60">
        <f t="shared" si="47"/>
        <v>55.165847963993578</v>
      </c>
      <c r="P234" s="60">
        <f t="shared" si="48"/>
        <v>332.9466443177522</v>
      </c>
      <c r="Q234" s="60">
        <f t="shared" si="54"/>
        <v>388.1124922817458</v>
      </c>
      <c r="R234" s="60">
        <f t="shared" si="55"/>
        <v>53973.056273477407</v>
      </c>
      <c r="S234" s="60">
        <f t="shared" si="56"/>
        <v>1.3165134567792478</v>
      </c>
    </row>
    <row r="235" spans="1:19" ht="15">
      <c r="A235" s="49">
        <v>18</v>
      </c>
      <c r="B235" s="50">
        <v>205</v>
      </c>
      <c r="C235" s="47">
        <f t="shared" si="49"/>
        <v>45748</v>
      </c>
      <c r="D235" s="47">
        <f t="shared" si="57"/>
        <v>45809</v>
      </c>
      <c r="E235" s="61" t="e">
        <f>VLOOKUP(D235,'Kursy BM'!A:F,3,FALSE)</f>
        <v>#N/A</v>
      </c>
      <c r="F235" s="61" t="e">
        <f>IFERROR(IFERROR(IFERROR(VLOOKUP(D235,'Kursy średnie NBP'!A:G,4,FALSE),VLOOKUP(D235-1,'Kursy średnie NBP'!A:G,4,FALSE)),VLOOKUP(D235-2,'Kursy średnie NBP'!A:G,4,FALSE)),VLOOKUP(D235-3,'Kursy średnie NBP'!A:G,4,FALSE))</f>
        <v>#N/A</v>
      </c>
      <c r="G235" s="53">
        <f>IFERROR(VLOOKUP(C235,'LIBOR 3M CHF'!A:B,2,FALSE)+$D$1,'LIBOR 3M CHF'!$B$34+$D$1)</f>
        <v>1.2189999999999999E-2</v>
      </c>
      <c r="H235" s="60">
        <f t="shared" si="44"/>
        <v>56.136071661118528</v>
      </c>
      <c r="I235" s="60">
        <f t="shared" si="45"/>
        <v>341.23858802475331</v>
      </c>
      <c r="J235" s="60">
        <f t="shared" si="50"/>
        <v>397.37465968587185</v>
      </c>
      <c r="K235" s="60">
        <f t="shared" si="46"/>
        <v>54919.865590270769</v>
      </c>
      <c r="L235" s="60" t="e">
        <f t="shared" si="51"/>
        <v>#N/A</v>
      </c>
      <c r="M235" s="60" t="e">
        <f t="shared" si="52"/>
        <v>#N/A</v>
      </c>
      <c r="N235" s="60">
        <f t="shared" si="53"/>
        <v>0</v>
      </c>
      <c r="O235" s="60">
        <f t="shared" si="47"/>
        <v>54.827629664474124</v>
      </c>
      <c r="P235" s="60">
        <f t="shared" si="48"/>
        <v>333.2848626172721</v>
      </c>
      <c r="Q235" s="60">
        <f t="shared" si="54"/>
        <v>388.1124922817462</v>
      </c>
      <c r="R235" s="60">
        <f t="shared" si="55"/>
        <v>53639.771410860136</v>
      </c>
      <c r="S235" s="60">
        <f t="shared" si="56"/>
        <v>1.3084419966444045</v>
      </c>
    </row>
    <row r="236" spans="1:19" ht="15">
      <c r="A236" s="49">
        <v>18</v>
      </c>
      <c r="B236" s="50">
        <v>206</v>
      </c>
      <c r="C236" s="47">
        <f t="shared" si="49"/>
        <v>45748</v>
      </c>
      <c r="D236" s="47">
        <f t="shared" si="57"/>
        <v>45839</v>
      </c>
      <c r="E236" s="61" t="e">
        <f>VLOOKUP(D236,'Kursy BM'!A:F,3,FALSE)</f>
        <v>#N/A</v>
      </c>
      <c r="F236" s="61" t="e">
        <f>IFERROR(IFERROR(IFERROR(VLOOKUP(D236,'Kursy średnie NBP'!A:G,4,FALSE),VLOOKUP(D236-1,'Kursy średnie NBP'!A:G,4,FALSE)),VLOOKUP(D236-2,'Kursy średnie NBP'!A:G,4,FALSE)),VLOOKUP(D236-3,'Kursy średnie NBP'!A:G,4,FALSE))</f>
        <v>#N/A</v>
      </c>
      <c r="G236" s="53">
        <f>IFERROR(VLOOKUP(C236,'LIBOR 3M CHF'!A:B,2,FALSE)+$D$1,'LIBOR 3M CHF'!$B$34+$D$1)</f>
        <v>1.2189999999999999E-2</v>
      </c>
      <c r="H236" s="60">
        <f t="shared" si="44"/>
        <v>55.78943012878338</v>
      </c>
      <c r="I236" s="60">
        <f t="shared" si="45"/>
        <v>341.58522955708861</v>
      </c>
      <c r="J236" s="60">
        <f t="shared" si="50"/>
        <v>397.37465968587196</v>
      </c>
      <c r="K236" s="60">
        <f t="shared" si="46"/>
        <v>54578.280360713681</v>
      </c>
      <c r="L236" s="60" t="e">
        <f t="shared" si="51"/>
        <v>#N/A</v>
      </c>
      <c r="M236" s="60" t="e">
        <f t="shared" si="52"/>
        <v>#N/A</v>
      </c>
      <c r="N236" s="60">
        <f t="shared" si="53"/>
        <v>0</v>
      </c>
      <c r="O236" s="60">
        <f t="shared" si="47"/>
        <v>54.489067791532079</v>
      </c>
      <c r="P236" s="60">
        <f t="shared" si="48"/>
        <v>333.62342449021429</v>
      </c>
      <c r="Q236" s="60">
        <f t="shared" si="54"/>
        <v>388.11249228174637</v>
      </c>
      <c r="R236" s="60">
        <f t="shared" si="55"/>
        <v>53306.147986369921</v>
      </c>
      <c r="S236" s="60">
        <f t="shared" si="56"/>
        <v>1.3003623372513005</v>
      </c>
    </row>
    <row r="237" spans="1:19" ht="15">
      <c r="A237" s="49">
        <v>18</v>
      </c>
      <c r="B237" s="50">
        <v>207</v>
      </c>
      <c r="C237" s="47">
        <f t="shared" si="49"/>
        <v>45839</v>
      </c>
      <c r="D237" s="47">
        <f t="shared" si="57"/>
        <v>45870</v>
      </c>
      <c r="E237" s="61" t="e">
        <f>VLOOKUP(D237,'Kursy BM'!A:F,3,FALSE)</f>
        <v>#N/A</v>
      </c>
      <c r="F237" s="61" t="e">
        <f>IFERROR(IFERROR(IFERROR(VLOOKUP(D237,'Kursy średnie NBP'!A:G,4,FALSE),VLOOKUP(D237-1,'Kursy średnie NBP'!A:G,4,FALSE)),VLOOKUP(D237-2,'Kursy średnie NBP'!A:G,4,FALSE)),VLOOKUP(D237-3,'Kursy średnie NBP'!A:G,4,FALSE))</f>
        <v>#N/A</v>
      </c>
      <c r="G237" s="53">
        <f>IFERROR(VLOOKUP(C237,'LIBOR 3M CHF'!A:B,2,FALSE)+$D$1,'LIBOR 3M CHF'!$B$34+$D$1)</f>
        <v>1.2189999999999999E-2</v>
      </c>
      <c r="H237" s="60">
        <f t="shared" si="44"/>
        <v>55.442436466424972</v>
      </c>
      <c r="I237" s="60">
        <f t="shared" si="45"/>
        <v>341.93222321944745</v>
      </c>
      <c r="J237" s="60">
        <f t="shared" si="50"/>
        <v>397.37465968587242</v>
      </c>
      <c r="K237" s="60">
        <f t="shared" si="46"/>
        <v>54236.348137494235</v>
      </c>
      <c r="L237" s="60" t="e">
        <f t="shared" si="51"/>
        <v>#N/A</v>
      </c>
      <c r="M237" s="60" t="e">
        <f t="shared" si="52"/>
        <v>#N/A</v>
      </c>
      <c r="N237" s="60">
        <f t="shared" si="53"/>
        <v>0</v>
      </c>
      <c r="O237" s="60">
        <f t="shared" si="47"/>
        <v>54.150161996154104</v>
      </c>
      <c r="P237" s="60">
        <f t="shared" si="48"/>
        <v>333.96233028559266</v>
      </c>
      <c r="Q237" s="60">
        <f t="shared" si="54"/>
        <v>388.11249228174677</v>
      </c>
      <c r="R237" s="60">
        <f t="shared" si="55"/>
        <v>52972.18565608433</v>
      </c>
      <c r="S237" s="60">
        <f t="shared" si="56"/>
        <v>1.2922744702708684</v>
      </c>
    </row>
    <row r="238" spans="1:19" ht="15">
      <c r="A238" s="49">
        <v>18</v>
      </c>
      <c r="B238" s="50">
        <v>208</v>
      </c>
      <c r="C238" s="47">
        <f t="shared" si="49"/>
        <v>45839</v>
      </c>
      <c r="D238" s="47">
        <f t="shared" si="57"/>
        <v>45901</v>
      </c>
      <c r="E238" s="61" t="e">
        <f>VLOOKUP(D238,'Kursy BM'!A:F,3,FALSE)</f>
        <v>#N/A</v>
      </c>
      <c r="F238" s="61" t="e">
        <f>IFERROR(IFERROR(IFERROR(VLOOKUP(D238,'Kursy średnie NBP'!A:G,4,FALSE),VLOOKUP(D238-1,'Kursy średnie NBP'!A:G,4,FALSE)),VLOOKUP(D238-2,'Kursy średnie NBP'!A:G,4,FALSE)),VLOOKUP(D238-3,'Kursy średnie NBP'!A:G,4,FALSE))</f>
        <v>#N/A</v>
      </c>
      <c r="G238" s="53">
        <f>IFERROR(VLOOKUP(C238,'LIBOR 3M CHF'!A:B,2,FALSE)+$D$1,'LIBOR 3M CHF'!$B$34+$D$1)</f>
        <v>1.2189999999999999E-2</v>
      </c>
      <c r="H238" s="60">
        <f t="shared" si="44"/>
        <v>55.095090316337888</v>
      </c>
      <c r="I238" s="60">
        <f t="shared" si="45"/>
        <v>342.27956936953478</v>
      </c>
      <c r="J238" s="60">
        <f t="shared" si="50"/>
        <v>397.37465968587264</v>
      </c>
      <c r="K238" s="60">
        <f t="shared" si="46"/>
        <v>53894.068568124698</v>
      </c>
      <c r="L238" s="60" t="e">
        <f t="shared" si="51"/>
        <v>#N/A</v>
      </c>
      <c r="M238" s="60" t="e">
        <f t="shared" si="52"/>
        <v>#N/A</v>
      </c>
      <c r="N238" s="60">
        <f t="shared" si="53"/>
        <v>0</v>
      </c>
      <c r="O238" s="60">
        <f t="shared" si="47"/>
        <v>53.810911928972324</v>
      </c>
      <c r="P238" s="60">
        <f t="shared" si="48"/>
        <v>334.30158035277475</v>
      </c>
      <c r="Q238" s="60">
        <f t="shared" si="54"/>
        <v>388.11249228174705</v>
      </c>
      <c r="R238" s="60">
        <f t="shared" si="55"/>
        <v>52637.884075731556</v>
      </c>
      <c r="S238" s="60">
        <f t="shared" si="56"/>
        <v>1.2841783873655643</v>
      </c>
    </row>
    <row r="239" spans="1:19" ht="15">
      <c r="A239" s="49">
        <v>18</v>
      </c>
      <c r="B239" s="50">
        <v>209</v>
      </c>
      <c r="C239" s="47">
        <f t="shared" si="49"/>
        <v>45839</v>
      </c>
      <c r="D239" s="47">
        <f t="shared" si="57"/>
        <v>45931</v>
      </c>
      <c r="E239" s="61" t="e">
        <f>VLOOKUP(D239,'Kursy BM'!A:F,3,FALSE)</f>
        <v>#N/A</v>
      </c>
      <c r="F239" s="61" t="e">
        <f>IFERROR(IFERROR(IFERROR(VLOOKUP(D239,'Kursy średnie NBP'!A:G,4,FALSE),VLOOKUP(D239-1,'Kursy średnie NBP'!A:G,4,FALSE)),VLOOKUP(D239-2,'Kursy średnie NBP'!A:G,4,FALSE)),VLOOKUP(D239-3,'Kursy średnie NBP'!A:G,4,FALSE))</f>
        <v>#N/A</v>
      </c>
      <c r="G239" s="53">
        <f>IFERROR(VLOOKUP(C239,'LIBOR 3M CHF'!A:B,2,FALSE)+$D$1,'LIBOR 3M CHF'!$B$34+$D$1)</f>
        <v>1.2189999999999999E-2</v>
      </c>
      <c r="H239" s="60">
        <f t="shared" si="44"/>
        <v>54.747391320453332</v>
      </c>
      <c r="I239" s="60">
        <f t="shared" si="45"/>
        <v>342.62726836541958</v>
      </c>
      <c r="J239" s="60">
        <f t="shared" si="50"/>
        <v>397.37465968587293</v>
      </c>
      <c r="K239" s="60">
        <f t="shared" si="46"/>
        <v>53551.441299759281</v>
      </c>
      <c r="L239" s="60" t="e">
        <f t="shared" si="51"/>
        <v>#N/A</v>
      </c>
      <c r="M239" s="60" t="e">
        <f t="shared" si="52"/>
        <v>#N/A</v>
      </c>
      <c r="N239" s="60">
        <f t="shared" si="53"/>
        <v>0</v>
      </c>
      <c r="O239" s="60">
        <f t="shared" si="47"/>
        <v>53.471317240263964</v>
      </c>
      <c r="P239" s="60">
        <f t="shared" si="48"/>
        <v>334.64117504148339</v>
      </c>
      <c r="Q239" s="60">
        <f t="shared" si="54"/>
        <v>388.11249228174734</v>
      </c>
      <c r="R239" s="60">
        <f t="shared" si="55"/>
        <v>52303.242900690071</v>
      </c>
      <c r="S239" s="60">
        <f t="shared" si="56"/>
        <v>1.2760740801893675</v>
      </c>
    </row>
    <row r="240" spans="1:19" ht="15">
      <c r="A240" s="49">
        <v>18</v>
      </c>
      <c r="B240" s="50">
        <v>210</v>
      </c>
      <c r="C240" s="47">
        <f t="shared" si="49"/>
        <v>45931</v>
      </c>
      <c r="D240" s="47">
        <f t="shared" si="57"/>
        <v>45962</v>
      </c>
      <c r="E240" s="61" t="e">
        <f>VLOOKUP(D240,'Kursy BM'!A:F,3,FALSE)</f>
        <v>#N/A</v>
      </c>
      <c r="F240" s="61" t="e">
        <f>IFERROR(IFERROR(IFERROR(VLOOKUP(D240,'Kursy średnie NBP'!A:G,4,FALSE),VLOOKUP(D240-1,'Kursy średnie NBP'!A:G,4,FALSE)),VLOOKUP(D240-2,'Kursy średnie NBP'!A:G,4,FALSE)),VLOOKUP(D240-3,'Kursy średnie NBP'!A:G,4,FALSE))</f>
        <v>#N/A</v>
      </c>
      <c r="G240" s="53">
        <f>IFERROR(VLOOKUP(C240,'LIBOR 3M CHF'!A:B,2,FALSE)+$D$1,'LIBOR 3M CHF'!$B$34+$D$1)</f>
        <v>1.2189999999999999E-2</v>
      </c>
      <c r="H240" s="60">
        <f t="shared" si="44"/>
        <v>54.399339120338794</v>
      </c>
      <c r="I240" s="60">
        <f t="shared" si="45"/>
        <v>342.97532056553462</v>
      </c>
      <c r="J240" s="60">
        <f t="shared" si="50"/>
        <v>397.37465968587344</v>
      </c>
      <c r="K240" s="60">
        <f t="shared" si="46"/>
        <v>53208.465979193745</v>
      </c>
      <c r="L240" s="60" t="e">
        <f t="shared" si="51"/>
        <v>#N/A</v>
      </c>
      <c r="M240" s="60" t="e">
        <f t="shared" si="52"/>
        <v>#N/A</v>
      </c>
      <c r="N240" s="60">
        <f t="shared" si="53"/>
        <v>0</v>
      </c>
      <c r="O240" s="60">
        <f t="shared" si="47"/>
        <v>53.131377579950993</v>
      </c>
      <c r="P240" s="60">
        <f t="shared" si="48"/>
        <v>334.9811147017968</v>
      </c>
      <c r="Q240" s="60">
        <f t="shared" si="54"/>
        <v>388.11249228174779</v>
      </c>
      <c r="R240" s="60">
        <f t="shared" si="55"/>
        <v>51968.261785988274</v>
      </c>
      <c r="S240" s="60">
        <f t="shared" si="56"/>
        <v>1.2679615403878017</v>
      </c>
    </row>
    <row r="241" spans="1:19" ht="15">
      <c r="A241" s="49">
        <v>18</v>
      </c>
      <c r="B241" s="50">
        <v>211</v>
      </c>
      <c r="C241" s="47">
        <f t="shared" si="49"/>
        <v>45931</v>
      </c>
      <c r="D241" s="47">
        <f t="shared" si="57"/>
        <v>45992</v>
      </c>
      <c r="E241" s="61" t="e">
        <f>VLOOKUP(D241,'Kursy BM'!A:F,3,FALSE)</f>
        <v>#N/A</v>
      </c>
      <c r="F241" s="61" t="e">
        <f>IFERROR(IFERROR(IFERROR(VLOOKUP(D241,'Kursy średnie NBP'!A:G,4,FALSE),VLOOKUP(D241-1,'Kursy średnie NBP'!A:G,4,FALSE)),VLOOKUP(D241-2,'Kursy średnie NBP'!A:G,4,FALSE)),VLOOKUP(D241-3,'Kursy średnie NBP'!A:G,4,FALSE))</f>
        <v>#N/A</v>
      </c>
      <c r="G241" s="53">
        <f>IFERROR(VLOOKUP(C241,'LIBOR 3M CHF'!A:B,2,FALSE)+$D$1,'LIBOR 3M CHF'!$B$34+$D$1)</f>
        <v>1.2189999999999999E-2</v>
      </c>
      <c r="H241" s="60">
        <f t="shared" si="44"/>
        <v>54.050933357197643</v>
      </c>
      <c r="I241" s="60">
        <f t="shared" si="45"/>
        <v>343.32372632867589</v>
      </c>
      <c r="J241" s="60">
        <f t="shared" si="50"/>
        <v>397.37465968587355</v>
      </c>
      <c r="K241" s="60">
        <f t="shared" si="46"/>
        <v>52865.142252865066</v>
      </c>
      <c r="L241" s="60" t="e">
        <f t="shared" si="51"/>
        <v>#N/A</v>
      </c>
      <c r="M241" s="60" t="e">
        <f t="shared" si="52"/>
        <v>#N/A</v>
      </c>
      <c r="N241" s="60">
        <f t="shared" si="53"/>
        <v>0</v>
      </c>
      <c r="O241" s="60">
        <f t="shared" si="47"/>
        <v>52.79109259759975</v>
      </c>
      <c r="P241" s="60">
        <f t="shared" si="48"/>
        <v>335.32139968414816</v>
      </c>
      <c r="Q241" s="60">
        <f t="shared" si="54"/>
        <v>388.1124922817479</v>
      </c>
      <c r="R241" s="60">
        <f t="shared" si="55"/>
        <v>51632.940386304123</v>
      </c>
      <c r="S241" s="60">
        <f t="shared" si="56"/>
        <v>1.2598407595978927</v>
      </c>
    </row>
    <row r="242" spans="1:19" ht="15">
      <c r="A242" s="49">
        <v>18</v>
      </c>
      <c r="B242" s="50">
        <v>212</v>
      </c>
      <c r="C242" s="47">
        <f t="shared" si="49"/>
        <v>45931</v>
      </c>
      <c r="D242" s="47">
        <f t="shared" si="57"/>
        <v>46023</v>
      </c>
      <c r="E242" s="61" t="e">
        <f>VLOOKUP(D242,'Kursy BM'!A:F,3,FALSE)</f>
        <v>#N/A</v>
      </c>
      <c r="F242" s="61" t="e">
        <f>IFERROR(IFERROR(IFERROR(VLOOKUP(D242,'Kursy średnie NBP'!A:G,4,FALSE),VLOOKUP(D242-1,'Kursy średnie NBP'!A:G,4,FALSE)),VLOOKUP(D242-2,'Kursy średnie NBP'!A:G,4,FALSE)),VLOOKUP(D242-3,'Kursy średnie NBP'!A:G,4,FALSE))</f>
        <v>#N/A</v>
      </c>
      <c r="G242" s="53">
        <f>IFERROR(VLOOKUP(C242,'LIBOR 3M CHF'!A:B,2,FALSE)+$D$1,'LIBOR 3M CHF'!$B$34+$D$1)</f>
        <v>1.2189999999999999E-2</v>
      </c>
      <c r="H242" s="60">
        <f t="shared" si="44"/>
        <v>53.702173671868756</v>
      </c>
      <c r="I242" s="60">
        <f t="shared" si="45"/>
        <v>343.67248601400524</v>
      </c>
      <c r="J242" s="60">
        <f t="shared" si="50"/>
        <v>397.37465968587401</v>
      </c>
      <c r="K242" s="60">
        <f t="shared" si="46"/>
        <v>52521.469766851063</v>
      </c>
      <c r="L242" s="60" t="e">
        <f t="shared" si="51"/>
        <v>#N/A</v>
      </c>
      <c r="M242" s="60" t="e">
        <f t="shared" si="52"/>
        <v>#N/A</v>
      </c>
      <c r="N242" s="60">
        <f t="shared" si="53"/>
        <v>0</v>
      </c>
      <c r="O242" s="60">
        <f t="shared" si="47"/>
        <v>52.450461942420596</v>
      </c>
      <c r="P242" s="60">
        <f t="shared" si="48"/>
        <v>335.66203033932777</v>
      </c>
      <c r="Q242" s="60">
        <f t="shared" si="54"/>
        <v>388.11249228174836</v>
      </c>
      <c r="R242" s="60">
        <f t="shared" si="55"/>
        <v>51297.278355964794</v>
      </c>
      <c r="S242" s="60">
        <f t="shared" si="56"/>
        <v>1.2517117294481608</v>
      </c>
    </row>
    <row r="243" spans="1:19" ht="15">
      <c r="A243" s="49">
        <v>18</v>
      </c>
      <c r="B243" s="50">
        <v>213</v>
      </c>
      <c r="C243" s="47">
        <f t="shared" si="49"/>
        <v>46023</v>
      </c>
      <c r="D243" s="47">
        <f t="shared" si="57"/>
        <v>46054</v>
      </c>
      <c r="E243" s="61" t="e">
        <f>VLOOKUP(D243,'Kursy BM'!A:F,3,FALSE)</f>
        <v>#N/A</v>
      </c>
      <c r="F243" s="61" t="e">
        <f>IFERROR(IFERROR(IFERROR(VLOOKUP(D243,'Kursy średnie NBP'!A:G,4,FALSE),VLOOKUP(D243-1,'Kursy średnie NBP'!A:G,4,FALSE)),VLOOKUP(D243-2,'Kursy średnie NBP'!A:G,4,FALSE)),VLOOKUP(D243-3,'Kursy średnie NBP'!A:G,4,FALSE))</f>
        <v>#N/A</v>
      </c>
      <c r="G243" s="53">
        <f>IFERROR(VLOOKUP(C243,'LIBOR 3M CHF'!A:B,2,FALSE)+$D$1,'LIBOR 3M CHF'!$B$34+$D$1)</f>
        <v>1.2189999999999999E-2</v>
      </c>
      <c r="H243" s="60">
        <f t="shared" si="44"/>
        <v>53.353059704826201</v>
      </c>
      <c r="I243" s="60">
        <f t="shared" si="45"/>
        <v>344.02159998104804</v>
      </c>
      <c r="J243" s="60">
        <f t="shared" si="50"/>
        <v>397.37465968587424</v>
      </c>
      <c r="K243" s="60">
        <f t="shared" si="46"/>
        <v>52177.448166870017</v>
      </c>
      <c r="L243" s="60" t="e">
        <f t="shared" si="51"/>
        <v>#N/A</v>
      </c>
      <c r="M243" s="60" t="e">
        <f t="shared" si="52"/>
        <v>#N/A</v>
      </c>
      <c r="N243" s="60">
        <f t="shared" si="53"/>
        <v>0</v>
      </c>
      <c r="O243" s="60">
        <f t="shared" si="47"/>
        <v>52.109485263267565</v>
      </c>
      <c r="P243" s="60">
        <f t="shared" si="48"/>
        <v>336.00300701848096</v>
      </c>
      <c r="Q243" s="60">
        <f t="shared" si="54"/>
        <v>388.11249228174853</v>
      </c>
      <c r="R243" s="60">
        <f t="shared" si="55"/>
        <v>50961.275348946314</v>
      </c>
      <c r="S243" s="60">
        <f t="shared" si="56"/>
        <v>1.2435744415586356</v>
      </c>
    </row>
    <row r="244" spans="1:19" ht="15">
      <c r="A244" s="49">
        <v>18</v>
      </c>
      <c r="B244" s="50">
        <v>214</v>
      </c>
      <c r="C244" s="47">
        <f t="shared" si="49"/>
        <v>46023</v>
      </c>
      <c r="D244" s="47">
        <f t="shared" si="57"/>
        <v>46082</v>
      </c>
      <c r="E244" s="61" t="e">
        <f>VLOOKUP(D244,'Kursy BM'!A:F,3,FALSE)</f>
        <v>#N/A</v>
      </c>
      <c r="F244" s="61" t="e">
        <f>IFERROR(IFERROR(IFERROR(VLOOKUP(D244,'Kursy średnie NBP'!A:G,4,FALSE),VLOOKUP(D244-1,'Kursy średnie NBP'!A:G,4,FALSE)),VLOOKUP(D244-2,'Kursy średnie NBP'!A:G,4,FALSE)),VLOOKUP(D244-3,'Kursy średnie NBP'!A:G,4,FALSE))</f>
        <v>#N/A</v>
      </c>
      <c r="G244" s="53">
        <f>IFERROR(VLOOKUP(C244,'LIBOR 3M CHF'!A:B,2,FALSE)+$D$1,'LIBOR 3M CHF'!$B$34+$D$1)</f>
        <v>1.2189999999999999E-2</v>
      </c>
      <c r="H244" s="60">
        <f t="shared" si="44"/>
        <v>53.003591096178788</v>
      </c>
      <c r="I244" s="60">
        <f t="shared" si="45"/>
        <v>344.37106858969577</v>
      </c>
      <c r="J244" s="60">
        <f t="shared" si="50"/>
        <v>397.37465968587458</v>
      </c>
      <c r="K244" s="60">
        <f t="shared" si="46"/>
        <v>51833.077098280322</v>
      </c>
      <c r="L244" s="60" t="e">
        <f t="shared" si="51"/>
        <v>#N/A</v>
      </c>
      <c r="M244" s="60" t="e">
        <f t="shared" si="52"/>
        <v>#N/A</v>
      </c>
      <c r="N244" s="60">
        <f t="shared" si="53"/>
        <v>0</v>
      </c>
      <c r="O244" s="60">
        <f t="shared" si="47"/>
        <v>51.76816220863796</v>
      </c>
      <c r="P244" s="60">
        <f t="shared" si="48"/>
        <v>336.34433007311088</v>
      </c>
      <c r="Q244" s="60">
        <f t="shared" si="54"/>
        <v>388.11249228174881</v>
      </c>
      <c r="R244" s="60">
        <f t="shared" si="55"/>
        <v>50624.931018873205</v>
      </c>
      <c r="S244" s="60">
        <f t="shared" si="56"/>
        <v>1.2354288875408272</v>
      </c>
    </row>
    <row r="245" spans="1:19" ht="15">
      <c r="A245" s="49">
        <v>18</v>
      </c>
      <c r="B245" s="50">
        <v>215</v>
      </c>
      <c r="C245" s="47">
        <f t="shared" si="49"/>
        <v>46023</v>
      </c>
      <c r="D245" s="47">
        <f t="shared" si="57"/>
        <v>46113</v>
      </c>
      <c r="E245" s="61" t="e">
        <f>VLOOKUP(D245,'Kursy BM'!A:F,3,FALSE)</f>
        <v>#N/A</v>
      </c>
      <c r="F245" s="61" t="e">
        <f>IFERROR(IFERROR(IFERROR(VLOOKUP(D245,'Kursy średnie NBP'!A:G,4,FALSE),VLOOKUP(D245-1,'Kursy średnie NBP'!A:G,4,FALSE)),VLOOKUP(D245-2,'Kursy średnie NBP'!A:G,4,FALSE)),VLOOKUP(D245-3,'Kursy średnie NBP'!A:G,4,FALSE))</f>
        <v>#N/A</v>
      </c>
      <c r="G245" s="53">
        <f>IFERROR(VLOOKUP(C245,'LIBOR 3M CHF'!A:B,2,FALSE)+$D$1,'LIBOR 3M CHF'!$B$34+$D$1)</f>
        <v>1.2189999999999999E-2</v>
      </c>
      <c r="H245" s="60">
        <f t="shared" si="44"/>
        <v>52.653767485669754</v>
      </c>
      <c r="I245" s="60">
        <f t="shared" si="45"/>
        <v>344.7208922002053</v>
      </c>
      <c r="J245" s="60">
        <f t="shared" si="50"/>
        <v>397.37465968587503</v>
      </c>
      <c r="K245" s="60">
        <f t="shared" si="46"/>
        <v>51488.35620608012</v>
      </c>
      <c r="L245" s="60" t="e">
        <f t="shared" si="51"/>
        <v>#N/A</v>
      </c>
      <c r="M245" s="60" t="e">
        <f t="shared" si="52"/>
        <v>#N/A</v>
      </c>
      <c r="N245" s="60">
        <f t="shared" si="53"/>
        <v>0</v>
      </c>
      <c r="O245" s="60">
        <f t="shared" si="47"/>
        <v>51.426492426672027</v>
      </c>
      <c r="P245" s="60">
        <f t="shared" si="48"/>
        <v>336.68599985507723</v>
      </c>
      <c r="Q245" s="60">
        <f t="shared" si="54"/>
        <v>388.11249228174927</v>
      </c>
      <c r="R245" s="60">
        <f t="shared" si="55"/>
        <v>50288.245019018126</v>
      </c>
      <c r="S245" s="60">
        <f t="shared" si="56"/>
        <v>1.2272750589977264</v>
      </c>
    </row>
    <row r="246" spans="1:19" ht="15">
      <c r="A246" s="49">
        <v>18</v>
      </c>
      <c r="B246" s="50">
        <v>216</v>
      </c>
      <c r="C246" s="47">
        <f t="shared" si="49"/>
        <v>46113</v>
      </c>
      <c r="D246" s="47">
        <f t="shared" si="57"/>
        <v>46143</v>
      </c>
      <c r="E246" s="61" t="e">
        <f>VLOOKUP(D246,'Kursy BM'!A:F,3,FALSE)</f>
        <v>#N/A</v>
      </c>
      <c r="F246" s="61" t="e">
        <f>IFERROR(IFERROR(IFERROR(VLOOKUP(D246,'Kursy średnie NBP'!A:G,4,FALSE),VLOOKUP(D246-1,'Kursy średnie NBP'!A:G,4,FALSE)),VLOOKUP(D246-2,'Kursy średnie NBP'!A:G,4,FALSE)),VLOOKUP(D246-3,'Kursy średnie NBP'!A:G,4,FALSE))</f>
        <v>#N/A</v>
      </c>
      <c r="G246" s="53">
        <f>IFERROR(VLOOKUP(C246,'LIBOR 3M CHF'!A:B,2,FALSE)+$D$1,'LIBOR 3M CHF'!$B$34+$D$1)</f>
        <v>1.2189999999999999E-2</v>
      </c>
      <c r="H246" s="60">
        <f t="shared" si="44"/>
        <v>52.303588512676384</v>
      </c>
      <c r="I246" s="60">
        <f t="shared" si="45"/>
        <v>345.07107117319879</v>
      </c>
      <c r="J246" s="60">
        <f t="shared" si="50"/>
        <v>397.37465968587514</v>
      </c>
      <c r="K246" s="60">
        <f t="shared" si="46"/>
        <v>51143.285134906924</v>
      </c>
      <c r="L246" s="60" t="e">
        <f t="shared" si="51"/>
        <v>#N/A</v>
      </c>
      <c r="M246" s="60" t="e">
        <f t="shared" si="52"/>
        <v>#N/A</v>
      </c>
      <c r="N246" s="60">
        <f t="shared" si="53"/>
        <v>0</v>
      </c>
      <c r="O246" s="60">
        <f t="shared" si="47"/>
        <v>51.084475565152573</v>
      </c>
      <c r="P246" s="60">
        <f t="shared" si="48"/>
        <v>337.02801671659682</v>
      </c>
      <c r="Q246" s="60">
        <f t="shared" si="54"/>
        <v>388.11249228174938</v>
      </c>
      <c r="R246" s="60">
        <f t="shared" si="55"/>
        <v>49951.217002301528</v>
      </c>
      <c r="S246" s="60">
        <f t="shared" si="56"/>
        <v>1.2191129475238114</v>
      </c>
    </row>
    <row r="247" spans="1:19" ht="15">
      <c r="A247" s="51">
        <v>19</v>
      </c>
      <c r="B247" s="52">
        <v>217</v>
      </c>
      <c r="C247" s="47">
        <f t="shared" si="49"/>
        <v>46113</v>
      </c>
      <c r="D247" s="47">
        <f t="shared" si="57"/>
        <v>46174</v>
      </c>
      <c r="E247" s="61" t="e">
        <f>VLOOKUP(D247,'Kursy BM'!A:F,3,FALSE)</f>
        <v>#N/A</v>
      </c>
      <c r="F247" s="61" t="e">
        <f>IFERROR(IFERROR(IFERROR(VLOOKUP(D247,'Kursy średnie NBP'!A:G,4,FALSE),VLOOKUP(D247-1,'Kursy średnie NBP'!A:G,4,FALSE)),VLOOKUP(D247-2,'Kursy średnie NBP'!A:G,4,FALSE)),VLOOKUP(D247-3,'Kursy średnie NBP'!A:G,4,FALSE))</f>
        <v>#N/A</v>
      </c>
      <c r="G247" s="53">
        <f>IFERROR(VLOOKUP(C247,'LIBOR 3M CHF'!A:B,2,FALSE)+$D$1,'LIBOR 3M CHF'!$B$34+$D$1)</f>
        <v>1.2189999999999999E-2</v>
      </c>
      <c r="H247" s="60">
        <f t="shared" si="44"/>
        <v>51.953053816209611</v>
      </c>
      <c r="I247" s="60">
        <f t="shared" si="45"/>
        <v>345.42160586966622</v>
      </c>
      <c r="J247" s="60">
        <f t="shared" si="50"/>
        <v>397.37465968587583</v>
      </c>
      <c r="K247" s="60">
        <f t="shared" si="46"/>
        <v>50797.863529037255</v>
      </c>
      <c r="L247" s="60" t="e">
        <f t="shared" si="51"/>
        <v>#N/A</v>
      </c>
      <c r="M247" s="60" t="e">
        <f t="shared" si="52"/>
        <v>#N/A</v>
      </c>
      <c r="N247" s="60">
        <f t="shared" si="53"/>
        <v>0</v>
      </c>
      <c r="O247" s="60">
        <f t="shared" si="47"/>
        <v>50.742111271504626</v>
      </c>
      <c r="P247" s="60">
        <f t="shared" si="48"/>
        <v>337.37038101024541</v>
      </c>
      <c r="Q247" s="60">
        <f t="shared" si="54"/>
        <v>388.11249228175006</v>
      </c>
      <c r="R247" s="60">
        <f t="shared" si="55"/>
        <v>49613.846621291283</v>
      </c>
      <c r="S247" s="60">
        <f t="shared" si="56"/>
        <v>1.2109425447049844</v>
      </c>
    </row>
    <row r="248" spans="1:19" ht="15">
      <c r="A248" s="51">
        <v>19</v>
      </c>
      <c r="B248" s="52">
        <v>218</v>
      </c>
      <c r="C248" s="47">
        <f t="shared" si="49"/>
        <v>46113</v>
      </c>
      <c r="D248" s="47">
        <f t="shared" si="57"/>
        <v>46204</v>
      </c>
      <c r="E248" s="61" t="e">
        <f>VLOOKUP(D248,'Kursy BM'!A:F,3,FALSE)</f>
        <v>#N/A</v>
      </c>
      <c r="F248" s="61" t="e">
        <f>IFERROR(IFERROR(IFERROR(VLOOKUP(D248,'Kursy średnie NBP'!A:G,4,FALSE),VLOOKUP(D248-1,'Kursy średnie NBP'!A:G,4,FALSE)),VLOOKUP(D248-2,'Kursy średnie NBP'!A:G,4,FALSE)),VLOOKUP(D248-3,'Kursy średnie NBP'!A:G,4,FALSE))</f>
        <v>#N/A</v>
      </c>
      <c r="G248" s="53">
        <f>IFERROR(VLOOKUP(C248,'LIBOR 3M CHF'!A:B,2,FALSE)+$D$1,'LIBOR 3M CHF'!$B$34+$D$1)</f>
        <v>1.2189999999999999E-2</v>
      </c>
      <c r="H248" s="60">
        <f t="shared" si="44"/>
        <v>51.602163034913673</v>
      </c>
      <c r="I248" s="60">
        <f t="shared" si="45"/>
        <v>345.77249665096224</v>
      </c>
      <c r="J248" s="60">
        <f t="shared" si="50"/>
        <v>397.37465968587594</v>
      </c>
      <c r="K248" s="60">
        <f t="shared" si="46"/>
        <v>50452.091032386292</v>
      </c>
      <c r="L248" s="60" t="e">
        <f t="shared" si="51"/>
        <v>#N/A</v>
      </c>
      <c r="M248" s="60" t="e">
        <f t="shared" si="52"/>
        <v>#N/A</v>
      </c>
      <c r="N248" s="60">
        <f t="shared" si="53"/>
        <v>0</v>
      </c>
      <c r="O248" s="60">
        <f t="shared" si="47"/>
        <v>50.399399192795059</v>
      </c>
      <c r="P248" s="60">
        <f t="shared" si="48"/>
        <v>337.71309308895513</v>
      </c>
      <c r="Q248" s="60">
        <f t="shared" si="54"/>
        <v>388.11249228175018</v>
      </c>
      <c r="R248" s="60">
        <f t="shared" si="55"/>
        <v>49276.133528202328</v>
      </c>
      <c r="S248" s="60">
        <f t="shared" si="56"/>
        <v>1.202763842118614</v>
      </c>
    </row>
    <row r="249" spans="1:19" ht="15">
      <c r="A249" s="51">
        <v>19</v>
      </c>
      <c r="B249" s="52">
        <v>219</v>
      </c>
      <c r="C249" s="47">
        <f t="shared" si="49"/>
        <v>46204</v>
      </c>
      <c r="D249" s="47">
        <f t="shared" si="57"/>
        <v>46235</v>
      </c>
      <c r="E249" s="61" t="e">
        <f>VLOOKUP(D249,'Kursy BM'!A:F,3,FALSE)</f>
        <v>#N/A</v>
      </c>
      <c r="F249" s="61" t="e">
        <f>IFERROR(IFERROR(IFERROR(VLOOKUP(D249,'Kursy średnie NBP'!A:G,4,FALSE),VLOOKUP(D249-1,'Kursy średnie NBP'!A:G,4,FALSE)),VLOOKUP(D249-2,'Kursy średnie NBP'!A:G,4,FALSE)),VLOOKUP(D249-3,'Kursy średnie NBP'!A:G,4,FALSE))</f>
        <v>#N/A</v>
      </c>
      <c r="G249" s="53">
        <f>IFERROR(VLOOKUP(C249,'LIBOR 3M CHF'!A:B,2,FALSE)+$D$1,'LIBOR 3M CHF'!$B$34+$D$1)</f>
        <v>1.2189999999999999E-2</v>
      </c>
      <c r="H249" s="60">
        <f t="shared" si="44"/>
        <v>51.250915807065738</v>
      </c>
      <c r="I249" s="60">
        <f t="shared" si="45"/>
        <v>346.1237438788105</v>
      </c>
      <c r="J249" s="60">
        <f t="shared" si="50"/>
        <v>397.37465968587622</v>
      </c>
      <c r="K249" s="60">
        <f t="shared" si="46"/>
        <v>50105.967288507483</v>
      </c>
      <c r="L249" s="60" t="e">
        <f t="shared" si="51"/>
        <v>#N/A</v>
      </c>
      <c r="M249" s="60" t="e">
        <f t="shared" si="52"/>
        <v>#N/A</v>
      </c>
      <c r="N249" s="60">
        <f t="shared" si="53"/>
        <v>0</v>
      </c>
      <c r="O249" s="60">
        <f t="shared" si="47"/>
        <v>50.056338975732196</v>
      </c>
      <c r="P249" s="60">
        <f t="shared" si="48"/>
        <v>338.05615330601819</v>
      </c>
      <c r="Q249" s="60">
        <f t="shared" si="54"/>
        <v>388.11249228175041</v>
      </c>
      <c r="R249" s="60">
        <f t="shared" si="55"/>
        <v>48938.077374896311</v>
      </c>
      <c r="S249" s="60">
        <f t="shared" si="56"/>
        <v>1.1945768313335421</v>
      </c>
    </row>
    <row r="250" spans="1:19" ht="15">
      <c r="A250" s="51">
        <v>19</v>
      </c>
      <c r="B250" s="52">
        <v>220</v>
      </c>
      <c r="C250" s="47">
        <f t="shared" si="49"/>
        <v>46204</v>
      </c>
      <c r="D250" s="47">
        <f t="shared" si="57"/>
        <v>46266</v>
      </c>
      <c r="E250" s="61" t="e">
        <f>VLOOKUP(D250,'Kursy BM'!A:F,3,FALSE)</f>
        <v>#N/A</v>
      </c>
      <c r="F250" s="61" t="e">
        <f>IFERROR(IFERROR(IFERROR(VLOOKUP(D250,'Kursy średnie NBP'!A:G,4,FALSE),VLOOKUP(D250-1,'Kursy średnie NBP'!A:G,4,FALSE)),VLOOKUP(D250-2,'Kursy średnie NBP'!A:G,4,FALSE)),VLOOKUP(D250-3,'Kursy średnie NBP'!A:G,4,FALSE))</f>
        <v>#N/A</v>
      </c>
      <c r="G250" s="53">
        <f>IFERROR(VLOOKUP(C250,'LIBOR 3M CHF'!A:B,2,FALSE)+$D$1,'LIBOR 3M CHF'!$B$34+$D$1)</f>
        <v>1.2189999999999999E-2</v>
      </c>
      <c r="H250" s="60">
        <f t="shared" si="44"/>
        <v>50.899311770575515</v>
      </c>
      <c r="I250" s="60">
        <f t="shared" si="45"/>
        <v>346.47534791530092</v>
      </c>
      <c r="J250" s="60">
        <f t="shared" si="50"/>
        <v>397.37465968587645</v>
      </c>
      <c r="K250" s="60">
        <f t="shared" si="46"/>
        <v>49759.491940592183</v>
      </c>
      <c r="L250" s="60" t="e">
        <f t="shared" si="51"/>
        <v>#N/A</v>
      </c>
      <c r="M250" s="60" t="e">
        <f t="shared" si="52"/>
        <v>#N/A</v>
      </c>
      <c r="N250" s="60">
        <f t="shared" si="53"/>
        <v>0</v>
      </c>
      <c r="O250" s="60">
        <f t="shared" si="47"/>
        <v>49.712930266665495</v>
      </c>
      <c r="P250" s="60">
        <f t="shared" si="48"/>
        <v>338.39956201508517</v>
      </c>
      <c r="Q250" s="60">
        <f t="shared" si="54"/>
        <v>388.11249228175063</v>
      </c>
      <c r="R250" s="60">
        <f t="shared" si="55"/>
        <v>48599.677812881229</v>
      </c>
      <c r="S250" s="60">
        <f t="shared" si="56"/>
        <v>1.1863815039100203</v>
      </c>
    </row>
    <row r="251" spans="1:19" ht="15">
      <c r="A251" s="51">
        <v>19</v>
      </c>
      <c r="B251" s="52">
        <v>221</v>
      </c>
      <c r="C251" s="47">
        <f t="shared" si="49"/>
        <v>46204</v>
      </c>
      <c r="D251" s="47">
        <f t="shared" si="57"/>
        <v>46296</v>
      </c>
      <c r="E251" s="61" t="e">
        <f>VLOOKUP(D251,'Kursy BM'!A:F,3,FALSE)</f>
        <v>#N/A</v>
      </c>
      <c r="F251" s="61" t="e">
        <f>IFERROR(IFERROR(IFERROR(VLOOKUP(D251,'Kursy średnie NBP'!A:G,4,FALSE),VLOOKUP(D251-1,'Kursy średnie NBP'!A:G,4,FALSE)),VLOOKUP(D251-2,'Kursy średnie NBP'!A:G,4,FALSE)),VLOOKUP(D251-3,'Kursy średnie NBP'!A:G,4,FALSE))</f>
        <v>#N/A</v>
      </c>
      <c r="G251" s="53">
        <f>IFERROR(VLOOKUP(C251,'LIBOR 3M CHF'!A:B,2,FALSE)+$D$1,'LIBOR 3M CHF'!$B$34+$D$1)</f>
        <v>1.2189999999999999E-2</v>
      </c>
      <c r="H251" s="60">
        <f t="shared" si="44"/>
        <v>50.547350562984889</v>
      </c>
      <c r="I251" s="60">
        <f t="shared" si="45"/>
        <v>346.82730912289219</v>
      </c>
      <c r="J251" s="60">
        <f t="shared" si="50"/>
        <v>397.37465968587708</v>
      </c>
      <c r="K251" s="60">
        <f t="shared" si="46"/>
        <v>49412.664631469292</v>
      </c>
      <c r="L251" s="60" t="e">
        <f t="shared" si="51"/>
        <v>#N/A</v>
      </c>
      <c r="M251" s="60" t="e">
        <f t="shared" si="52"/>
        <v>#N/A</v>
      </c>
      <c r="N251" s="60">
        <f t="shared" si="53"/>
        <v>0</v>
      </c>
      <c r="O251" s="60">
        <f t="shared" si="47"/>
        <v>49.369172711585179</v>
      </c>
      <c r="P251" s="60">
        <f t="shared" si="48"/>
        <v>338.74331957016608</v>
      </c>
      <c r="Q251" s="60">
        <f t="shared" si="54"/>
        <v>388.11249228175126</v>
      </c>
      <c r="R251" s="60">
        <f t="shared" si="55"/>
        <v>48260.934493311062</v>
      </c>
      <c r="S251" s="60">
        <f t="shared" si="56"/>
        <v>1.1781778513997097</v>
      </c>
    </row>
    <row r="252" spans="1:19" ht="15">
      <c r="A252" s="51">
        <v>19</v>
      </c>
      <c r="B252" s="52">
        <v>222</v>
      </c>
      <c r="C252" s="47">
        <f t="shared" si="49"/>
        <v>46296</v>
      </c>
      <c r="D252" s="47">
        <f t="shared" si="57"/>
        <v>46327</v>
      </c>
      <c r="E252" s="61" t="e">
        <f>VLOOKUP(D252,'Kursy BM'!A:F,3,FALSE)</f>
        <v>#N/A</v>
      </c>
      <c r="F252" s="61" t="e">
        <f>IFERROR(IFERROR(IFERROR(VLOOKUP(D252,'Kursy średnie NBP'!A:G,4,FALSE),VLOOKUP(D252-1,'Kursy średnie NBP'!A:G,4,FALSE)),VLOOKUP(D252-2,'Kursy średnie NBP'!A:G,4,FALSE)),VLOOKUP(D252-3,'Kursy średnie NBP'!A:G,4,FALSE))</f>
        <v>#N/A</v>
      </c>
      <c r="G252" s="53">
        <f>IFERROR(VLOOKUP(C252,'LIBOR 3M CHF'!A:B,2,FALSE)+$D$1,'LIBOR 3M CHF'!$B$34+$D$1)</f>
        <v>1.2189999999999999E-2</v>
      </c>
      <c r="H252" s="60">
        <f t="shared" si="44"/>
        <v>50.195031821467552</v>
      </c>
      <c r="I252" s="60">
        <f t="shared" si="45"/>
        <v>347.17962786440989</v>
      </c>
      <c r="J252" s="60">
        <f t="shared" si="50"/>
        <v>397.37465968587742</v>
      </c>
      <c r="K252" s="60">
        <f t="shared" si="46"/>
        <v>49065.485003604881</v>
      </c>
      <c r="L252" s="60" t="e">
        <f t="shared" si="51"/>
        <v>#N/A</v>
      </c>
      <c r="M252" s="60" t="e">
        <f t="shared" si="52"/>
        <v>#N/A</v>
      </c>
      <c r="N252" s="60">
        <f t="shared" si="53"/>
        <v>0</v>
      </c>
      <c r="O252" s="60">
        <f t="shared" si="47"/>
        <v>49.025065956121814</v>
      </c>
      <c r="P252" s="60">
        <f t="shared" si="48"/>
        <v>339.08742632562985</v>
      </c>
      <c r="Q252" s="60">
        <f t="shared" si="54"/>
        <v>388.11249228175166</v>
      </c>
      <c r="R252" s="60">
        <f t="shared" si="55"/>
        <v>47921.847066985436</v>
      </c>
      <c r="S252" s="60">
        <f t="shared" si="56"/>
        <v>1.1699658653457377</v>
      </c>
    </row>
    <row r="253" spans="1:19" ht="15">
      <c r="A253" s="51">
        <v>19</v>
      </c>
      <c r="B253" s="52">
        <v>223</v>
      </c>
      <c r="C253" s="47">
        <f t="shared" si="49"/>
        <v>46296</v>
      </c>
      <c r="D253" s="47">
        <f t="shared" si="57"/>
        <v>46357</v>
      </c>
      <c r="E253" s="61" t="e">
        <f>VLOOKUP(D253,'Kursy BM'!A:F,3,FALSE)</f>
        <v>#N/A</v>
      </c>
      <c r="F253" s="61" t="e">
        <f>IFERROR(IFERROR(IFERROR(VLOOKUP(D253,'Kursy średnie NBP'!A:G,4,FALSE),VLOOKUP(D253-1,'Kursy średnie NBP'!A:G,4,FALSE)),VLOOKUP(D253-2,'Kursy średnie NBP'!A:G,4,FALSE)),VLOOKUP(D253-3,'Kursy średnie NBP'!A:G,4,FALSE))</f>
        <v>#N/A</v>
      </c>
      <c r="G253" s="53">
        <f>IFERROR(VLOOKUP(C253,'LIBOR 3M CHF'!A:B,2,FALSE)+$D$1,'LIBOR 3M CHF'!$B$34+$D$1)</f>
        <v>1.2189999999999999E-2</v>
      </c>
      <c r="H253" s="60">
        <f t="shared" si="44"/>
        <v>49.842355182828619</v>
      </c>
      <c r="I253" s="60">
        <f t="shared" si="45"/>
        <v>347.53230450304915</v>
      </c>
      <c r="J253" s="60">
        <f t="shared" si="50"/>
        <v>397.37465968587776</v>
      </c>
      <c r="K253" s="60">
        <f t="shared" si="46"/>
        <v>48717.952699101828</v>
      </c>
      <c r="L253" s="60" t="e">
        <f t="shared" si="51"/>
        <v>#N/A</v>
      </c>
      <c r="M253" s="60" t="e">
        <f t="shared" si="52"/>
        <v>#N/A</v>
      </c>
      <c r="N253" s="60">
        <f t="shared" si="53"/>
        <v>0</v>
      </c>
      <c r="O253" s="60">
        <f t="shared" si="47"/>
        <v>48.680609645546035</v>
      </c>
      <c r="P253" s="60">
        <f t="shared" si="48"/>
        <v>339.43188263620596</v>
      </c>
      <c r="Q253" s="60">
        <f t="shared" si="54"/>
        <v>388.112492281752</v>
      </c>
      <c r="R253" s="60">
        <f t="shared" si="55"/>
        <v>47582.415184349229</v>
      </c>
      <c r="S253" s="60">
        <f t="shared" si="56"/>
        <v>1.1617455372825845</v>
      </c>
    </row>
    <row r="254" spans="1:19" ht="15">
      <c r="A254" s="51">
        <v>19</v>
      </c>
      <c r="B254" s="52">
        <v>224</v>
      </c>
      <c r="C254" s="47">
        <f t="shared" si="49"/>
        <v>46296</v>
      </c>
      <c r="D254" s="47">
        <f t="shared" si="57"/>
        <v>46388</v>
      </c>
      <c r="E254" s="61" t="e">
        <f>VLOOKUP(D254,'Kursy BM'!A:F,3,FALSE)</f>
        <v>#N/A</v>
      </c>
      <c r="F254" s="61" t="e">
        <f>IFERROR(IFERROR(IFERROR(VLOOKUP(D254,'Kursy średnie NBP'!A:G,4,FALSE),VLOOKUP(D254-1,'Kursy średnie NBP'!A:G,4,FALSE)),VLOOKUP(D254-2,'Kursy średnie NBP'!A:G,4,FALSE)),VLOOKUP(D254-3,'Kursy średnie NBP'!A:G,4,FALSE))</f>
        <v>#N/A</v>
      </c>
      <c r="G254" s="53">
        <f>IFERROR(VLOOKUP(C254,'LIBOR 3M CHF'!A:B,2,FALSE)+$D$1,'LIBOR 3M CHF'!$B$34+$D$1)</f>
        <v>1.2189999999999999E-2</v>
      </c>
      <c r="H254" s="60">
        <f t="shared" si="44"/>
        <v>49.48932028350427</v>
      </c>
      <c r="I254" s="60">
        <f t="shared" si="45"/>
        <v>347.88533940237357</v>
      </c>
      <c r="J254" s="60">
        <f t="shared" si="50"/>
        <v>397.37465968587787</v>
      </c>
      <c r="K254" s="60">
        <f t="shared" si="46"/>
        <v>48370.067359699453</v>
      </c>
      <c r="L254" s="60" t="e">
        <f t="shared" si="51"/>
        <v>#N/A</v>
      </c>
      <c r="M254" s="60" t="e">
        <f t="shared" si="52"/>
        <v>#N/A</v>
      </c>
      <c r="N254" s="60">
        <f t="shared" si="53"/>
        <v>0</v>
      </c>
      <c r="O254" s="60">
        <f t="shared" si="47"/>
        <v>48.335803424768088</v>
      </c>
      <c r="P254" s="60">
        <f t="shared" si="48"/>
        <v>339.77668885698398</v>
      </c>
      <c r="Q254" s="60">
        <f t="shared" si="54"/>
        <v>388.11249228175205</v>
      </c>
      <c r="R254" s="60">
        <f t="shared" si="55"/>
        <v>47242.638495492247</v>
      </c>
      <c r="S254" s="60">
        <f t="shared" si="56"/>
        <v>1.1535168587361824</v>
      </c>
    </row>
    <row r="255" spans="1:19" ht="15">
      <c r="A255" s="51">
        <v>19</v>
      </c>
      <c r="B255" s="52">
        <v>225</v>
      </c>
      <c r="C255" s="47">
        <f t="shared" si="49"/>
        <v>46388</v>
      </c>
      <c r="D255" s="47">
        <f t="shared" si="57"/>
        <v>46419</v>
      </c>
      <c r="E255" s="61" t="e">
        <f>VLOOKUP(D255,'Kursy BM'!A:F,3,FALSE)</f>
        <v>#N/A</v>
      </c>
      <c r="F255" s="61" t="e">
        <f>IFERROR(IFERROR(IFERROR(VLOOKUP(D255,'Kursy średnie NBP'!A:G,4,FALSE),VLOOKUP(D255-1,'Kursy średnie NBP'!A:G,4,FALSE)),VLOOKUP(D255-2,'Kursy średnie NBP'!A:G,4,FALSE)),VLOOKUP(D255-3,'Kursy średnie NBP'!A:G,4,FALSE))</f>
        <v>#N/A</v>
      </c>
      <c r="G255" s="53">
        <f>IFERROR(VLOOKUP(C255,'LIBOR 3M CHF'!A:B,2,FALSE)+$D$1,'LIBOR 3M CHF'!$B$34+$D$1)</f>
        <v>1.2189999999999999E-2</v>
      </c>
      <c r="H255" s="60">
        <f t="shared" si="44"/>
        <v>49.135926759561357</v>
      </c>
      <c r="I255" s="60">
        <f t="shared" si="45"/>
        <v>348.23873292631708</v>
      </c>
      <c r="J255" s="60">
        <f t="shared" si="50"/>
        <v>397.37465968587844</v>
      </c>
      <c r="K255" s="60">
        <f t="shared" si="46"/>
        <v>48021.828626773138</v>
      </c>
      <c r="L255" s="60" t="e">
        <f t="shared" si="51"/>
        <v>#N/A</v>
      </c>
      <c r="M255" s="60" t="e">
        <f t="shared" si="52"/>
        <v>#N/A</v>
      </c>
      <c r="N255" s="60">
        <f t="shared" si="53"/>
        <v>0</v>
      </c>
      <c r="O255" s="60">
        <f t="shared" si="47"/>
        <v>47.990646938337534</v>
      </c>
      <c r="P255" s="60">
        <f t="shared" si="48"/>
        <v>340.1218453434152</v>
      </c>
      <c r="Q255" s="60">
        <f t="shared" si="54"/>
        <v>388.11249228175274</v>
      </c>
      <c r="R255" s="60">
        <f t="shared" si="55"/>
        <v>46902.516650148835</v>
      </c>
      <c r="S255" s="60">
        <f t="shared" si="56"/>
        <v>1.1452798212238235</v>
      </c>
    </row>
    <row r="256" spans="1:19" ht="15">
      <c r="A256" s="51">
        <v>19</v>
      </c>
      <c r="B256" s="52">
        <v>226</v>
      </c>
      <c r="C256" s="47">
        <f t="shared" si="49"/>
        <v>46388</v>
      </c>
      <c r="D256" s="47">
        <f t="shared" si="57"/>
        <v>46447</v>
      </c>
      <c r="E256" s="61" t="e">
        <f>VLOOKUP(D256,'Kursy BM'!A:F,3,FALSE)</f>
        <v>#N/A</v>
      </c>
      <c r="F256" s="61" t="e">
        <f>IFERROR(IFERROR(IFERROR(VLOOKUP(D256,'Kursy średnie NBP'!A:G,4,FALSE),VLOOKUP(D256-1,'Kursy średnie NBP'!A:G,4,FALSE)),VLOOKUP(D256-2,'Kursy średnie NBP'!A:G,4,FALSE)),VLOOKUP(D256-3,'Kursy średnie NBP'!A:G,4,FALSE))</f>
        <v>#N/A</v>
      </c>
      <c r="G256" s="53">
        <f>IFERROR(VLOOKUP(C256,'LIBOR 3M CHF'!A:B,2,FALSE)+$D$1,'LIBOR 3M CHF'!$B$34+$D$1)</f>
        <v>1.2189999999999999E-2</v>
      </c>
      <c r="H256" s="60">
        <f t="shared" si="44"/>
        <v>48.782174246697039</v>
      </c>
      <c r="I256" s="60">
        <f t="shared" si="45"/>
        <v>348.59248543918187</v>
      </c>
      <c r="J256" s="60">
        <f t="shared" si="50"/>
        <v>397.3746596858789</v>
      </c>
      <c r="K256" s="60">
        <f t="shared" si="46"/>
        <v>47673.236141333953</v>
      </c>
      <c r="L256" s="60" t="e">
        <f t="shared" si="51"/>
        <v>#N/A</v>
      </c>
      <c r="M256" s="60" t="e">
        <f t="shared" si="52"/>
        <v>#N/A</v>
      </c>
      <c r="N256" s="60">
        <f t="shared" si="53"/>
        <v>0</v>
      </c>
      <c r="O256" s="60">
        <f t="shared" si="47"/>
        <v>47.645139830442851</v>
      </c>
      <c r="P256" s="60">
        <f t="shared" si="48"/>
        <v>340.46735245131026</v>
      </c>
      <c r="Q256" s="60">
        <f t="shared" si="54"/>
        <v>388.11249228175313</v>
      </c>
      <c r="R256" s="60">
        <f t="shared" si="55"/>
        <v>46562.049297697522</v>
      </c>
      <c r="S256" s="60">
        <f t="shared" si="56"/>
        <v>1.1370344162541883</v>
      </c>
    </row>
    <row r="257" spans="1:19" ht="15">
      <c r="A257" s="51">
        <v>19</v>
      </c>
      <c r="B257" s="52">
        <v>227</v>
      </c>
      <c r="C257" s="47">
        <f t="shared" si="49"/>
        <v>46388</v>
      </c>
      <c r="D257" s="47">
        <f t="shared" si="57"/>
        <v>46478</v>
      </c>
      <c r="E257" s="61" t="e">
        <f>VLOOKUP(D257,'Kursy BM'!A:F,3,FALSE)</f>
        <v>#N/A</v>
      </c>
      <c r="F257" s="61" t="e">
        <f>IFERROR(IFERROR(IFERROR(VLOOKUP(D257,'Kursy średnie NBP'!A:G,4,FALSE),VLOOKUP(D257-1,'Kursy średnie NBP'!A:G,4,FALSE)),VLOOKUP(D257-2,'Kursy średnie NBP'!A:G,4,FALSE)),VLOOKUP(D257-3,'Kursy średnie NBP'!A:G,4,FALSE))</f>
        <v>#N/A</v>
      </c>
      <c r="G257" s="53">
        <f>IFERROR(VLOOKUP(C257,'LIBOR 3M CHF'!A:B,2,FALSE)+$D$1,'LIBOR 3M CHF'!$B$34+$D$1)</f>
        <v>1.2189999999999999E-2</v>
      </c>
      <c r="H257" s="60">
        <f t="shared" si="44"/>
        <v>48.428062380238401</v>
      </c>
      <c r="I257" s="60">
        <f t="shared" si="45"/>
        <v>348.94659730564058</v>
      </c>
      <c r="J257" s="60">
        <f t="shared" si="50"/>
        <v>397.37465968587901</v>
      </c>
      <c r="K257" s="60">
        <f t="shared" si="46"/>
        <v>47324.28954402831</v>
      </c>
      <c r="L257" s="60" t="e">
        <f t="shared" si="51"/>
        <v>#N/A</v>
      </c>
      <c r="M257" s="60" t="e">
        <f t="shared" si="52"/>
        <v>#N/A</v>
      </c>
      <c r="N257" s="60">
        <f t="shared" si="53"/>
        <v>0</v>
      </c>
      <c r="O257" s="60">
        <f t="shared" si="47"/>
        <v>47.299281744911063</v>
      </c>
      <c r="P257" s="60">
        <f t="shared" si="48"/>
        <v>340.81321053684218</v>
      </c>
      <c r="Q257" s="60">
        <f t="shared" si="54"/>
        <v>388.11249228175325</v>
      </c>
      <c r="R257" s="60">
        <f t="shared" si="55"/>
        <v>46221.23608716068</v>
      </c>
      <c r="S257" s="60">
        <f t="shared" si="56"/>
        <v>1.1287806353273382</v>
      </c>
    </row>
    <row r="258" spans="1:19" ht="15">
      <c r="A258" s="51">
        <v>19</v>
      </c>
      <c r="B258" s="52">
        <v>228</v>
      </c>
      <c r="C258" s="47">
        <f t="shared" si="49"/>
        <v>46478</v>
      </c>
      <c r="D258" s="47">
        <f t="shared" si="57"/>
        <v>46508</v>
      </c>
      <c r="E258" s="61" t="e">
        <f>VLOOKUP(D258,'Kursy BM'!A:F,3,FALSE)</f>
        <v>#N/A</v>
      </c>
      <c r="F258" s="61" t="e">
        <f>IFERROR(IFERROR(IFERROR(VLOOKUP(D258,'Kursy średnie NBP'!A:G,4,FALSE),VLOOKUP(D258-1,'Kursy średnie NBP'!A:G,4,FALSE)),VLOOKUP(D258-2,'Kursy średnie NBP'!A:G,4,FALSE)),VLOOKUP(D258-3,'Kursy średnie NBP'!A:G,4,FALSE))</f>
        <v>#N/A</v>
      </c>
      <c r="G258" s="53">
        <f>IFERROR(VLOOKUP(C258,'LIBOR 3M CHF'!A:B,2,FALSE)+$D$1,'LIBOR 3M CHF'!$B$34+$D$1)</f>
        <v>1.2189999999999999E-2</v>
      </c>
      <c r="H258" s="60">
        <f t="shared" si="44"/>
        <v>48.073590795142088</v>
      </c>
      <c r="I258" s="60">
        <f t="shared" si="45"/>
        <v>349.30106889073824</v>
      </c>
      <c r="J258" s="60">
        <f t="shared" si="50"/>
        <v>397.37465968588032</v>
      </c>
      <c r="K258" s="60">
        <f t="shared" si="46"/>
        <v>46974.988475137572</v>
      </c>
      <c r="L258" s="60" t="e">
        <f t="shared" si="51"/>
        <v>#N/A</v>
      </c>
      <c r="M258" s="60" t="e">
        <f t="shared" si="52"/>
        <v>#N/A</v>
      </c>
      <c r="N258" s="60">
        <f t="shared" si="53"/>
        <v>0</v>
      </c>
      <c r="O258" s="60">
        <f t="shared" si="47"/>
        <v>46.953072325207387</v>
      </c>
      <c r="P258" s="60">
        <f t="shared" si="48"/>
        <v>341.15941995654714</v>
      </c>
      <c r="Q258" s="60">
        <f t="shared" si="54"/>
        <v>388.1124922817545</v>
      </c>
      <c r="R258" s="60">
        <f t="shared" si="55"/>
        <v>45880.076667204135</v>
      </c>
      <c r="S258" s="60">
        <f t="shared" si="56"/>
        <v>1.1205184699347015</v>
      </c>
    </row>
    <row r="259" spans="1:19" ht="15">
      <c r="A259" s="49">
        <v>20</v>
      </c>
      <c r="B259" s="50">
        <v>229</v>
      </c>
      <c r="C259" s="47">
        <f t="shared" si="49"/>
        <v>46478</v>
      </c>
      <c r="D259" s="47">
        <f t="shared" si="57"/>
        <v>46539</v>
      </c>
      <c r="E259" s="61" t="e">
        <f>VLOOKUP(D259,'Kursy BM'!A:F,3,FALSE)</f>
        <v>#N/A</v>
      </c>
      <c r="F259" s="61" t="e">
        <f>IFERROR(IFERROR(IFERROR(VLOOKUP(D259,'Kursy średnie NBP'!A:G,4,FALSE),VLOOKUP(D259-1,'Kursy średnie NBP'!A:G,4,FALSE)),VLOOKUP(D259-2,'Kursy średnie NBP'!A:G,4,FALSE)),VLOOKUP(D259-3,'Kursy średnie NBP'!A:G,4,FALSE))</f>
        <v>#N/A</v>
      </c>
      <c r="G259" s="53">
        <f>IFERROR(VLOOKUP(C259,'LIBOR 3M CHF'!A:B,2,FALSE)+$D$1,'LIBOR 3M CHF'!$B$34+$D$1)</f>
        <v>1.2189999999999999E-2</v>
      </c>
      <c r="H259" s="60">
        <f t="shared" si="44"/>
        <v>47.718759125993913</v>
      </c>
      <c r="I259" s="60">
        <f t="shared" si="45"/>
        <v>349.65590055988662</v>
      </c>
      <c r="J259" s="60">
        <f t="shared" si="50"/>
        <v>397.37465968588054</v>
      </c>
      <c r="K259" s="60">
        <f t="shared" si="46"/>
        <v>46625.332574577682</v>
      </c>
      <c r="L259" s="60" t="e">
        <f t="shared" si="51"/>
        <v>#N/A</v>
      </c>
      <c r="M259" s="60" t="e">
        <f t="shared" si="52"/>
        <v>#N/A</v>
      </c>
      <c r="N259" s="60">
        <f t="shared" si="53"/>
        <v>0</v>
      </c>
      <c r="O259" s="60">
        <f t="shared" si="47"/>
        <v>46.60651121443486</v>
      </c>
      <c r="P259" s="60">
        <f t="shared" si="48"/>
        <v>341.50598106731991</v>
      </c>
      <c r="Q259" s="60">
        <f t="shared" si="54"/>
        <v>388.11249228175478</v>
      </c>
      <c r="R259" s="60">
        <f t="shared" si="55"/>
        <v>45538.570686136816</v>
      </c>
      <c r="S259" s="60">
        <f t="shared" si="56"/>
        <v>1.1122479115590522</v>
      </c>
    </row>
    <row r="260" spans="1:19" ht="15">
      <c r="A260" s="49">
        <v>20</v>
      </c>
      <c r="B260" s="50">
        <v>230</v>
      </c>
      <c r="C260" s="47">
        <f t="shared" si="49"/>
        <v>46478</v>
      </c>
      <c r="D260" s="47">
        <f t="shared" si="57"/>
        <v>46569</v>
      </c>
      <c r="E260" s="61" t="e">
        <f>VLOOKUP(D260,'Kursy BM'!A:F,3,FALSE)</f>
        <v>#N/A</v>
      </c>
      <c r="F260" s="61" t="e">
        <f>IFERROR(IFERROR(IFERROR(VLOOKUP(D260,'Kursy średnie NBP'!A:G,4,FALSE),VLOOKUP(D260-1,'Kursy średnie NBP'!A:G,4,FALSE)),VLOOKUP(D260-2,'Kursy średnie NBP'!A:G,4,FALSE)),VLOOKUP(D260-3,'Kursy średnie NBP'!A:G,4,FALSE))</f>
        <v>#N/A</v>
      </c>
      <c r="G260" s="53">
        <f>IFERROR(VLOOKUP(C260,'LIBOR 3M CHF'!A:B,2,FALSE)+$D$1,'LIBOR 3M CHF'!$B$34+$D$1)</f>
        <v>1.2189999999999999E-2</v>
      </c>
      <c r="H260" s="60">
        <f t="shared" si="44"/>
        <v>47.363567007008491</v>
      </c>
      <c r="I260" s="60">
        <f t="shared" si="45"/>
        <v>350.01109267887284</v>
      </c>
      <c r="J260" s="60">
        <f t="shared" si="50"/>
        <v>397.37465968588134</v>
      </c>
      <c r="K260" s="60">
        <f t="shared" si="46"/>
        <v>46275.321481898813</v>
      </c>
      <c r="L260" s="60" t="e">
        <f t="shared" si="51"/>
        <v>#N/A</v>
      </c>
      <c r="M260" s="60" t="e">
        <f t="shared" si="52"/>
        <v>#N/A</v>
      </c>
      <c r="N260" s="60">
        <f t="shared" si="53"/>
        <v>0</v>
      </c>
      <c r="O260" s="60">
        <f t="shared" si="47"/>
        <v>46.259598055333974</v>
      </c>
      <c r="P260" s="60">
        <f t="shared" si="48"/>
        <v>341.85289422642171</v>
      </c>
      <c r="Q260" s="60">
        <f t="shared" si="54"/>
        <v>388.11249228175569</v>
      </c>
      <c r="R260" s="60">
        <f t="shared" si="55"/>
        <v>45196.717791910392</v>
      </c>
      <c r="S260" s="60">
        <f t="shared" si="56"/>
        <v>1.103968951674517</v>
      </c>
    </row>
    <row r="261" spans="1:19" ht="15">
      <c r="A261" s="49">
        <v>20</v>
      </c>
      <c r="B261" s="50">
        <v>231</v>
      </c>
      <c r="C261" s="47">
        <f t="shared" si="49"/>
        <v>46569</v>
      </c>
      <c r="D261" s="47">
        <f t="shared" si="57"/>
        <v>46600</v>
      </c>
      <c r="E261" s="61" t="e">
        <f>VLOOKUP(D261,'Kursy BM'!A:F,3,FALSE)</f>
        <v>#N/A</v>
      </c>
      <c r="F261" s="61" t="e">
        <f>IFERROR(IFERROR(IFERROR(VLOOKUP(D261,'Kursy średnie NBP'!A:G,4,FALSE),VLOOKUP(D261-1,'Kursy średnie NBP'!A:G,4,FALSE)),VLOOKUP(D261-2,'Kursy średnie NBP'!A:G,4,FALSE)),VLOOKUP(D261-3,'Kursy średnie NBP'!A:G,4,FALSE))</f>
        <v>#N/A</v>
      </c>
      <c r="G261" s="53">
        <f>IFERROR(VLOOKUP(C261,'LIBOR 3M CHF'!A:B,2,FALSE)+$D$1,'LIBOR 3M CHF'!$B$34+$D$1)</f>
        <v>1.2189999999999999E-2</v>
      </c>
      <c r="H261" s="60">
        <f t="shared" si="44"/>
        <v>47.008014072028871</v>
      </c>
      <c r="I261" s="60">
        <f t="shared" si="45"/>
        <v>350.36664561385214</v>
      </c>
      <c r="J261" s="60">
        <f t="shared" si="50"/>
        <v>397.374659685881</v>
      </c>
      <c r="K261" s="60">
        <f t="shared" si="46"/>
        <v>45924.95483628496</v>
      </c>
      <c r="L261" s="60" t="e">
        <f t="shared" si="51"/>
        <v>#N/A</v>
      </c>
      <c r="M261" s="60" t="e">
        <f t="shared" si="52"/>
        <v>#N/A</v>
      </c>
      <c r="N261" s="60">
        <f t="shared" si="53"/>
        <v>0</v>
      </c>
      <c r="O261" s="60">
        <f t="shared" si="47"/>
        <v>45.912332490282303</v>
      </c>
      <c r="P261" s="60">
        <f t="shared" si="48"/>
        <v>342.20015979147291</v>
      </c>
      <c r="Q261" s="60">
        <f t="shared" si="54"/>
        <v>388.11249228175524</v>
      </c>
      <c r="R261" s="60">
        <f t="shared" si="55"/>
        <v>44854.517632118921</v>
      </c>
      <c r="S261" s="60">
        <f t="shared" si="56"/>
        <v>1.0956815817465682</v>
      </c>
    </row>
    <row r="262" spans="1:19" ht="15">
      <c r="A262" s="49">
        <v>20</v>
      </c>
      <c r="B262" s="50">
        <v>232</v>
      </c>
      <c r="C262" s="47">
        <f t="shared" si="49"/>
        <v>46569</v>
      </c>
      <c r="D262" s="47">
        <f t="shared" si="57"/>
        <v>46631</v>
      </c>
      <c r="E262" s="61" t="e">
        <f>VLOOKUP(D262,'Kursy BM'!A:F,3,FALSE)</f>
        <v>#N/A</v>
      </c>
      <c r="F262" s="61" t="e">
        <f>IFERROR(IFERROR(IFERROR(VLOOKUP(D262,'Kursy średnie NBP'!A:G,4,FALSE),VLOOKUP(D262-1,'Kursy średnie NBP'!A:G,4,FALSE)),VLOOKUP(D262-2,'Kursy średnie NBP'!A:G,4,FALSE)),VLOOKUP(D262-3,'Kursy średnie NBP'!A:G,4,FALSE))</f>
        <v>#N/A</v>
      </c>
      <c r="G262" s="53">
        <f>IFERROR(VLOOKUP(C262,'LIBOR 3M CHF'!A:B,2,FALSE)+$D$1,'LIBOR 3M CHF'!$B$34+$D$1)</f>
        <v>1.2189999999999999E-2</v>
      </c>
      <c r="H262" s="60">
        <f t="shared" si="44"/>
        <v>46.652099954526136</v>
      </c>
      <c r="I262" s="60">
        <f t="shared" si="45"/>
        <v>350.72255973135555</v>
      </c>
      <c r="J262" s="60">
        <f t="shared" si="50"/>
        <v>397.37465968588168</v>
      </c>
      <c r="K262" s="60">
        <f t="shared" si="46"/>
        <v>45574.232276553601</v>
      </c>
      <c r="L262" s="60" t="e">
        <f t="shared" si="51"/>
        <v>#N/A</v>
      </c>
      <c r="M262" s="60" t="e">
        <f t="shared" si="52"/>
        <v>#N/A</v>
      </c>
      <c r="N262" s="60">
        <f t="shared" si="53"/>
        <v>0</v>
      </c>
      <c r="O262" s="60">
        <f t="shared" si="47"/>
        <v>45.564714161294134</v>
      </c>
      <c r="P262" s="60">
        <f t="shared" si="48"/>
        <v>342.54777812046177</v>
      </c>
      <c r="Q262" s="60">
        <f t="shared" si="54"/>
        <v>388.11249228175592</v>
      </c>
      <c r="R262" s="60">
        <f t="shared" si="55"/>
        <v>44511.96985399846</v>
      </c>
      <c r="S262" s="60">
        <f t="shared" si="56"/>
        <v>1.0873857932320021</v>
      </c>
    </row>
    <row r="263" spans="1:19" ht="15">
      <c r="A263" s="49">
        <v>20</v>
      </c>
      <c r="B263" s="50">
        <v>233</v>
      </c>
      <c r="C263" s="47">
        <f t="shared" si="49"/>
        <v>46569</v>
      </c>
      <c r="D263" s="47">
        <f t="shared" si="57"/>
        <v>46661</v>
      </c>
      <c r="E263" s="61" t="e">
        <f>VLOOKUP(D263,'Kursy BM'!A:F,3,FALSE)</f>
        <v>#N/A</v>
      </c>
      <c r="F263" s="61" t="e">
        <f>IFERROR(IFERROR(IFERROR(VLOOKUP(D263,'Kursy średnie NBP'!A:G,4,FALSE),VLOOKUP(D263-1,'Kursy średnie NBP'!A:G,4,FALSE)),VLOOKUP(D263-2,'Kursy średnie NBP'!A:G,4,FALSE)),VLOOKUP(D263-3,'Kursy średnie NBP'!A:G,4,FALSE))</f>
        <v>#N/A</v>
      </c>
      <c r="G263" s="53">
        <f>IFERROR(VLOOKUP(C263,'LIBOR 3M CHF'!A:B,2,FALSE)+$D$1,'LIBOR 3M CHF'!$B$34+$D$1)</f>
        <v>1.2189999999999999E-2</v>
      </c>
      <c r="H263" s="60">
        <f t="shared" si="44"/>
        <v>46.295824287599025</v>
      </c>
      <c r="I263" s="60">
        <f t="shared" si="45"/>
        <v>351.07883539828345</v>
      </c>
      <c r="J263" s="60">
        <f t="shared" si="50"/>
        <v>397.37465968588248</v>
      </c>
      <c r="K263" s="60">
        <f t="shared" si="46"/>
        <v>45223.153441155315</v>
      </c>
      <c r="L263" s="60" t="e">
        <f t="shared" si="51"/>
        <v>#N/A</v>
      </c>
      <c r="M263" s="60" t="e">
        <f t="shared" si="52"/>
        <v>#N/A</v>
      </c>
      <c r="N263" s="60">
        <f t="shared" si="53"/>
        <v>0</v>
      </c>
      <c r="O263" s="60">
        <f t="shared" si="47"/>
        <v>45.2167427100201</v>
      </c>
      <c r="P263" s="60">
        <f t="shared" si="48"/>
        <v>342.89574957173659</v>
      </c>
      <c r="Q263" s="60">
        <f t="shared" si="54"/>
        <v>388.11249228175666</v>
      </c>
      <c r="R263" s="60">
        <f t="shared" si="55"/>
        <v>44169.074104426727</v>
      </c>
      <c r="S263" s="60">
        <f t="shared" si="56"/>
        <v>1.0790815775789255</v>
      </c>
    </row>
    <row r="264" spans="1:19" ht="15">
      <c r="A264" s="49">
        <v>20</v>
      </c>
      <c r="B264" s="50">
        <v>234</v>
      </c>
      <c r="C264" s="47">
        <f t="shared" si="49"/>
        <v>46661</v>
      </c>
      <c r="D264" s="47">
        <f t="shared" si="57"/>
        <v>46692</v>
      </c>
      <c r="E264" s="61" t="e">
        <f>VLOOKUP(D264,'Kursy BM'!A:F,3,FALSE)</f>
        <v>#N/A</v>
      </c>
      <c r="F264" s="61" t="e">
        <f>IFERROR(IFERROR(IFERROR(VLOOKUP(D264,'Kursy średnie NBP'!A:G,4,FALSE),VLOOKUP(D264-1,'Kursy średnie NBP'!A:G,4,FALSE)),VLOOKUP(D264-2,'Kursy średnie NBP'!A:G,4,FALSE)),VLOOKUP(D264-3,'Kursy średnie NBP'!A:G,4,FALSE))</f>
        <v>#N/A</v>
      </c>
      <c r="G264" s="53">
        <f>IFERROR(VLOOKUP(C264,'LIBOR 3M CHF'!A:B,2,FALSE)+$D$1,'LIBOR 3M CHF'!$B$34+$D$1)</f>
        <v>1.2189999999999999E-2</v>
      </c>
      <c r="H264" s="60">
        <f t="shared" si="44"/>
        <v>45.939186703973604</v>
      </c>
      <c r="I264" s="60">
        <f t="shared" si="45"/>
        <v>351.43547298190867</v>
      </c>
      <c r="J264" s="60">
        <f t="shared" si="50"/>
        <v>397.37465968588231</v>
      </c>
      <c r="K264" s="60">
        <f t="shared" si="46"/>
        <v>44871.717968173405</v>
      </c>
      <c r="L264" s="60" t="e">
        <f t="shared" si="51"/>
        <v>#N/A</v>
      </c>
      <c r="M264" s="60" t="e">
        <f t="shared" si="52"/>
        <v>#N/A</v>
      </c>
      <c r="N264" s="60">
        <f t="shared" si="53"/>
        <v>0</v>
      </c>
      <c r="O264" s="60">
        <f t="shared" si="47"/>
        <v>44.868417777746814</v>
      </c>
      <c r="P264" s="60">
        <f t="shared" si="48"/>
        <v>343.2440745040098</v>
      </c>
      <c r="Q264" s="60">
        <f t="shared" si="54"/>
        <v>388.1124922817566</v>
      </c>
      <c r="R264" s="60">
        <f t="shared" si="55"/>
        <v>43825.830029922719</v>
      </c>
      <c r="S264" s="60">
        <f t="shared" si="56"/>
        <v>1.0707689262267905</v>
      </c>
    </row>
    <row r="265" spans="1:19" ht="15">
      <c r="A265" s="49">
        <v>20</v>
      </c>
      <c r="B265" s="50">
        <v>235</v>
      </c>
      <c r="C265" s="47">
        <f t="shared" si="49"/>
        <v>46661</v>
      </c>
      <c r="D265" s="47">
        <f t="shared" si="57"/>
        <v>46722</v>
      </c>
      <c r="E265" s="61" t="e">
        <f>VLOOKUP(D265,'Kursy BM'!A:F,3,FALSE)</f>
        <v>#N/A</v>
      </c>
      <c r="F265" s="61" t="e">
        <f>IFERROR(IFERROR(IFERROR(VLOOKUP(D265,'Kursy średnie NBP'!A:G,4,FALSE),VLOOKUP(D265-1,'Kursy średnie NBP'!A:G,4,FALSE)),VLOOKUP(D265-2,'Kursy średnie NBP'!A:G,4,FALSE)),VLOOKUP(D265-3,'Kursy średnie NBP'!A:G,4,FALSE))</f>
        <v>#N/A</v>
      </c>
      <c r="G265" s="53">
        <f>IFERROR(VLOOKUP(C265,'LIBOR 3M CHF'!A:B,2,FALSE)+$D$1,'LIBOR 3M CHF'!$B$34+$D$1)</f>
        <v>1.2189999999999999E-2</v>
      </c>
      <c r="H265" s="60">
        <f t="shared" si="44"/>
        <v>45.582186836002812</v>
      </c>
      <c r="I265" s="60">
        <f t="shared" si="45"/>
        <v>351.79247284988031</v>
      </c>
      <c r="J265" s="60">
        <f t="shared" si="50"/>
        <v>397.3746596858831</v>
      </c>
      <c r="K265" s="60">
        <f t="shared" si="46"/>
        <v>44519.925495323521</v>
      </c>
      <c r="L265" s="60" t="e">
        <f t="shared" si="51"/>
        <v>#N/A</v>
      </c>
      <c r="M265" s="60" t="e">
        <f t="shared" si="52"/>
        <v>#N/A</v>
      </c>
      <c r="N265" s="60">
        <f t="shared" si="53"/>
        <v>0</v>
      </c>
      <c r="O265" s="60">
        <f t="shared" si="47"/>
        <v>44.519739005396488</v>
      </c>
      <c r="P265" s="60">
        <f t="shared" si="48"/>
        <v>343.59275327636095</v>
      </c>
      <c r="Q265" s="60">
        <f t="shared" si="54"/>
        <v>388.11249228175745</v>
      </c>
      <c r="R265" s="60">
        <f t="shared" si="55"/>
        <v>43482.23727664636</v>
      </c>
      <c r="S265" s="60">
        <f t="shared" si="56"/>
        <v>1.0624478306063239</v>
      </c>
    </row>
    <row r="266" spans="1:19" ht="15">
      <c r="A266" s="49">
        <v>20</v>
      </c>
      <c r="B266" s="50">
        <v>236</v>
      </c>
      <c r="C266" s="47">
        <f t="shared" si="49"/>
        <v>46661</v>
      </c>
      <c r="D266" s="47">
        <f t="shared" si="57"/>
        <v>46753</v>
      </c>
      <c r="E266" s="61" t="e">
        <f>VLOOKUP(D266,'Kursy BM'!A:F,3,FALSE)</f>
        <v>#N/A</v>
      </c>
      <c r="F266" s="61" t="e">
        <f>IFERROR(IFERROR(IFERROR(VLOOKUP(D266,'Kursy średnie NBP'!A:G,4,FALSE),VLOOKUP(D266-1,'Kursy średnie NBP'!A:G,4,FALSE)),VLOOKUP(D266-2,'Kursy średnie NBP'!A:G,4,FALSE)),VLOOKUP(D266-3,'Kursy średnie NBP'!A:G,4,FALSE))</f>
        <v>#N/A</v>
      </c>
      <c r="G266" s="53">
        <f>IFERROR(VLOOKUP(C266,'LIBOR 3M CHF'!A:B,2,FALSE)+$D$1,'LIBOR 3M CHF'!$B$34+$D$1)</f>
        <v>1.2189999999999999E-2</v>
      </c>
      <c r="H266" s="60">
        <f t="shared" si="44"/>
        <v>45.22482431566614</v>
      </c>
      <c r="I266" s="60">
        <f t="shared" si="45"/>
        <v>352.14983537021692</v>
      </c>
      <c r="J266" s="60">
        <f t="shared" si="50"/>
        <v>397.37465968588305</v>
      </c>
      <c r="K266" s="60">
        <f t="shared" si="46"/>
        <v>44167.775659953302</v>
      </c>
      <c r="L266" s="60" t="e">
        <f t="shared" si="51"/>
        <v>#N/A</v>
      </c>
      <c r="M266" s="60" t="e">
        <f t="shared" si="52"/>
        <v>#N/A</v>
      </c>
      <c r="N266" s="60">
        <f t="shared" si="53"/>
        <v>0</v>
      </c>
      <c r="O266" s="60">
        <f t="shared" si="47"/>
        <v>44.170706033526585</v>
      </c>
      <c r="P266" s="60">
        <f t="shared" si="48"/>
        <v>343.94178624823087</v>
      </c>
      <c r="Q266" s="60">
        <f t="shared" si="54"/>
        <v>388.11249228175745</v>
      </c>
      <c r="R266" s="60">
        <f t="shared" si="55"/>
        <v>43138.29549039813</v>
      </c>
      <c r="S266" s="60">
        <f t="shared" si="56"/>
        <v>1.0541182821395552</v>
      </c>
    </row>
    <row r="267" spans="1:19" ht="15">
      <c r="A267" s="49">
        <v>20</v>
      </c>
      <c r="B267" s="50">
        <v>237</v>
      </c>
      <c r="C267" s="47">
        <f t="shared" si="49"/>
        <v>46753</v>
      </c>
      <c r="D267" s="47">
        <f t="shared" si="57"/>
        <v>46784</v>
      </c>
      <c r="E267" s="61" t="e">
        <f>VLOOKUP(D267,'Kursy BM'!A:F,3,FALSE)</f>
        <v>#N/A</v>
      </c>
      <c r="F267" s="61" t="e">
        <f>IFERROR(IFERROR(IFERROR(VLOOKUP(D267,'Kursy średnie NBP'!A:G,4,FALSE),VLOOKUP(D267-1,'Kursy średnie NBP'!A:G,4,FALSE)),VLOOKUP(D267-2,'Kursy średnie NBP'!A:G,4,FALSE)),VLOOKUP(D267-3,'Kursy średnie NBP'!A:G,4,FALSE))</f>
        <v>#N/A</v>
      </c>
      <c r="G267" s="53">
        <f>IFERROR(VLOOKUP(C267,'LIBOR 3M CHF'!A:B,2,FALSE)+$D$1,'LIBOR 3M CHF'!$B$34+$D$1)</f>
        <v>1.2189999999999999E-2</v>
      </c>
      <c r="H267" s="60">
        <f t="shared" si="44"/>
        <v>44.867098774569222</v>
      </c>
      <c r="I267" s="60">
        <f t="shared" si="45"/>
        <v>352.50756091131399</v>
      </c>
      <c r="J267" s="60">
        <f t="shared" si="50"/>
        <v>397.37465968588322</v>
      </c>
      <c r="K267" s="60">
        <f t="shared" si="46"/>
        <v>43815.26809904199</v>
      </c>
      <c r="L267" s="60" t="e">
        <f t="shared" si="51"/>
        <v>#N/A</v>
      </c>
      <c r="M267" s="60" t="e">
        <f t="shared" si="52"/>
        <v>#N/A</v>
      </c>
      <c r="N267" s="60">
        <f t="shared" si="53"/>
        <v>0</v>
      </c>
      <c r="O267" s="60">
        <f t="shared" si="47"/>
        <v>43.821318502329426</v>
      </c>
      <c r="P267" s="60">
        <f t="shared" si="48"/>
        <v>344.29117377942822</v>
      </c>
      <c r="Q267" s="60">
        <f t="shared" si="54"/>
        <v>388.11249228175762</v>
      </c>
      <c r="R267" s="60">
        <f t="shared" si="55"/>
        <v>42794.004316618702</v>
      </c>
      <c r="S267" s="60">
        <f t="shared" si="56"/>
        <v>1.0457802722397957</v>
      </c>
    </row>
    <row r="268" spans="1:19" ht="15">
      <c r="A268" s="49">
        <v>20</v>
      </c>
      <c r="B268" s="50">
        <v>238</v>
      </c>
      <c r="C268" s="47">
        <f t="shared" si="49"/>
        <v>46753</v>
      </c>
      <c r="D268" s="47">
        <f t="shared" si="57"/>
        <v>46813</v>
      </c>
      <c r="E268" s="61" t="e">
        <f>VLOOKUP(D268,'Kursy BM'!A:F,3,FALSE)</f>
        <v>#N/A</v>
      </c>
      <c r="F268" s="61" t="e">
        <f>IFERROR(IFERROR(IFERROR(VLOOKUP(D268,'Kursy średnie NBP'!A:G,4,FALSE),VLOOKUP(D268-1,'Kursy średnie NBP'!A:G,4,FALSE)),VLOOKUP(D268-2,'Kursy średnie NBP'!A:G,4,FALSE)),VLOOKUP(D268-3,'Kursy średnie NBP'!A:G,4,FALSE))</f>
        <v>#N/A</v>
      </c>
      <c r="G268" s="53">
        <f>IFERROR(VLOOKUP(C268,'LIBOR 3M CHF'!A:B,2,FALSE)+$D$1,'LIBOR 3M CHF'!$B$34+$D$1)</f>
        <v>1.2189999999999999E-2</v>
      </c>
      <c r="H268" s="60">
        <f t="shared" si="44"/>
        <v>44.509009843943481</v>
      </c>
      <c r="I268" s="60">
        <f t="shared" si="45"/>
        <v>352.86564984194047</v>
      </c>
      <c r="J268" s="60">
        <f t="shared" si="50"/>
        <v>397.37465968588396</v>
      </c>
      <c r="K268" s="60">
        <f t="shared" si="46"/>
        <v>43462.402449200046</v>
      </c>
      <c r="L268" s="60" t="e">
        <f t="shared" si="51"/>
        <v>#N/A</v>
      </c>
      <c r="M268" s="60" t="e">
        <f t="shared" si="52"/>
        <v>#N/A</v>
      </c>
      <c r="N268" s="60">
        <f t="shared" si="53"/>
        <v>0</v>
      </c>
      <c r="O268" s="60">
        <f t="shared" si="47"/>
        <v>43.471576051631828</v>
      </c>
      <c r="P268" s="60">
        <f t="shared" si="48"/>
        <v>344.64091623012655</v>
      </c>
      <c r="Q268" s="60">
        <f t="shared" si="54"/>
        <v>388.11249228175836</v>
      </c>
      <c r="R268" s="60">
        <f t="shared" si="55"/>
        <v>42449.363400388575</v>
      </c>
      <c r="S268" s="60">
        <f t="shared" si="56"/>
        <v>1.0374337923116528</v>
      </c>
    </row>
    <row r="269" spans="1:19" ht="15">
      <c r="A269" s="49">
        <v>20</v>
      </c>
      <c r="B269" s="50">
        <v>239</v>
      </c>
      <c r="C269" s="47">
        <f t="shared" si="49"/>
        <v>46753</v>
      </c>
      <c r="D269" s="47">
        <f t="shared" si="57"/>
        <v>46844</v>
      </c>
      <c r="E269" s="61" t="e">
        <f>VLOOKUP(D269,'Kursy BM'!A:F,3,FALSE)</f>
        <v>#N/A</v>
      </c>
      <c r="F269" s="61" t="e">
        <f>IFERROR(IFERROR(IFERROR(VLOOKUP(D269,'Kursy średnie NBP'!A:G,4,FALSE),VLOOKUP(D269-1,'Kursy średnie NBP'!A:G,4,FALSE)),VLOOKUP(D269-2,'Kursy średnie NBP'!A:G,4,FALSE)),VLOOKUP(D269-3,'Kursy średnie NBP'!A:G,4,FALSE))</f>
        <v>#N/A</v>
      </c>
      <c r="G269" s="53">
        <f>IFERROR(VLOOKUP(C269,'LIBOR 3M CHF'!A:B,2,FALSE)+$D$1,'LIBOR 3M CHF'!$B$34+$D$1)</f>
        <v>1.2189999999999999E-2</v>
      </c>
      <c r="H269" s="60">
        <f t="shared" si="44"/>
        <v>44.150557154645711</v>
      </c>
      <c r="I269" s="60">
        <f t="shared" si="45"/>
        <v>353.22410253123923</v>
      </c>
      <c r="J269" s="60">
        <f t="shared" si="50"/>
        <v>397.37465968588492</v>
      </c>
      <c r="K269" s="60">
        <f t="shared" si="46"/>
        <v>43109.178346668807</v>
      </c>
      <c r="L269" s="60" t="e">
        <f t="shared" si="51"/>
        <v>#N/A</v>
      </c>
      <c r="M269" s="60" t="e">
        <f t="shared" si="52"/>
        <v>#N/A</v>
      </c>
      <c r="N269" s="60">
        <f t="shared" si="53"/>
        <v>0</v>
      </c>
      <c r="O269" s="60">
        <f t="shared" si="47"/>
        <v>43.121478320894724</v>
      </c>
      <c r="P269" s="60">
        <f t="shared" si="48"/>
        <v>344.99101396086456</v>
      </c>
      <c r="Q269" s="60">
        <f t="shared" si="54"/>
        <v>388.11249228175927</v>
      </c>
      <c r="R269" s="60">
        <f t="shared" si="55"/>
        <v>42104.372386427713</v>
      </c>
      <c r="S269" s="60">
        <f t="shared" si="56"/>
        <v>1.0290788337509866</v>
      </c>
    </row>
    <row r="270" spans="1:19" ht="15">
      <c r="A270" s="49">
        <v>20</v>
      </c>
      <c r="B270" s="50">
        <v>240</v>
      </c>
      <c r="C270" s="47">
        <f t="shared" si="49"/>
        <v>46844</v>
      </c>
      <c r="D270" s="47">
        <f t="shared" si="57"/>
        <v>46874</v>
      </c>
      <c r="E270" s="61" t="e">
        <f>VLOOKUP(D270,'Kursy BM'!A:F,3,FALSE)</f>
        <v>#N/A</v>
      </c>
      <c r="F270" s="61" t="e">
        <f>IFERROR(IFERROR(IFERROR(VLOOKUP(D270,'Kursy średnie NBP'!A:G,4,FALSE),VLOOKUP(D270-1,'Kursy średnie NBP'!A:G,4,FALSE)),VLOOKUP(D270-2,'Kursy średnie NBP'!A:G,4,FALSE)),VLOOKUP(D270-3,'Kursy średnie NBP'!A:G,4,FALSE))</f>
        <v>#N/A</v>
      </c>
      <c r="G270" s="53">
        <f>IFERROR(VLOOKUP(C270,'LIBOR 3M CHF'!A:B,2,FALSE)+$D$1,'LIBOR 3M CHF'!$B$34+$D$1)</f>
        <v>1.2189999999999999E-2</v>
      </c>
      <c r="H270" s="60">
        <f t="shared" si="44"/>
        <v>43.791740337157727</v>
      </c>
      <c r="I270" s="60">
        <f t="shared" si="45"/>
        <v>353.5829193487267</v>
      </c>
      <c r="J270" s="60">
        <f t="shared" si="50"/>
        <v>397.37465968588441</v>
      </c>
      <c r="K270" s="60">
        <f t="shared" si="46"/>
        <v>42755.595427320077</v>
      </c>
      <c r="L270" s="60" t="e">
        <f t="shared" si="51"/>
        <v>#N/A</v>
      </c>
      <c r="M270" s="60" t="e">
        <f t="shared" si="52"/>
        <v>#N/A</v>
      </c>
      <c r="N270" s="60">
        <f t="shared" si="53"/>
        <v>0</v>
      </c>
      <c r="O270" s="60">
        <f t="shared" si="47"/>
        <v>42.771024949212816</v>
      </c>
      <c r="P270" s="60">
        <f t="shared" si="48"/>
        <v>345.34146733254596</v>
      </c>
      <c r="Q270" s="60">
        <f t="shared" si="54"/>
        <v>388.11249228175876</v>
      </c>
      <c r="R270" s="60">
        <f t="shared" si="55"/>
        <v>41759.030919095167</v>
      </c>
      <c r="S270" s="60">
        <f t="shared" si="56"/>
        <v>1.0207153879449109</v>
      </c>
    </row>
    <row r="271" spans="1:19" ht="15">
      <c r="A271" s="51">
        <v>21</v>
      </c>
      <c r="B271" s="52">
        <v>241</v>
      </c>
      <c r="C271" s="47">
        <f t="shared" si="49"/>
        <v>46844</v>
      </c>
      <c r="D271" s="47">
        <f t="shared" si="57"/>
        <v>46905</v>
      </c>
      <c r="E271" s="61" t="e">
        <f>VLOOKUP(D271,'Kursy BM'!A:F,3,FALSE)</f>
        <v>#N/A</v>
      </c>
      <c r="F271" s="61" t="e">
        <f>IFERROR(IFERROR(IFERROR(VLOOKUP(D271,'Kursy średnie NBP'!A:G,4,FALSE),VLOOKUP(D271-1,'Kursy średnie NBP'!A:G,4,FALSE)),VLOOKUP(D271-2,'Kursy średnie NBP'!A:G,4,FALSE)),VLOOKUP(D271-3,'Kursy średnie NBP'!A:G,4,FALSE))</f>
        <v>#N/A</v>
      </c>
      <c r="G271" s="53">
        <f>IFERROR(VLOOKUP(C271,'LIBOR 3M CHF'!A:B,2,FALSE)+$D$1,'LIBOR 3M CHF'!$B$34+$D$1)</f>
        <v>1.2189999999999999E-2</v>
      </c>
      <c r="H271" s="60">
        <f t="shared" si="44"/>
        <v>43.432559021585973</v>
      </c>
      <c r="I271" s="60">
        <f t="shared" si="45"/>
        <v>353.94210066429906</v>
      </c>
      <c r="J271" s="60">
        <f t="shared" si="50"/>
        <v>397.37465968588504</v>
      </c>
      <c r="K271" s="60">
        <f t="shared" si="46"/>
        <v>42401.653326655774</v>
      </c>
      <c r="L271" s="60" t="e">
        <f t="shared" si="51"/>
        <v>#N/A</v>
      </c>
      <c r="M271" s="60" t="e">
        <f t="shared" si="52"/>
        <v>#N/A</v>
      </c>
      <c r="N271" s="60">
        <f t="shared" si="53"/>
        <v>0</v>
      </c>
      <c r="O271" s="60">
        <f t="shared" si="47"/>
        <v>42.420215575314167</v>
      </c>
      <c r="P271" s="60">
        <f t="shared" si="48"/>
        <v>345.69227670644528</v>
      </c>
      <c r="Q271" s="60">
        <f t="shared" si="54"/>
        <v>388.11249228175944</v>
      </c>
      <c r="R271" s="60">
        <f t="shared" si="55"/>
        <v>41413.33864238872</v>
      </c>
      <c r="S271" s="60">
        <f t="shared" si="56"/>
        <v>1.0123434462718066</v>
      </c>
    </row>
    <row r="272" spans="1:19" ht="15">
      <c r="A272" s="51">
        <v>21</v>
      </c>
      <c r="B272" s="52">
        <v>242</v>
      </c>
      <c r="C272" s="47">
        <f t="shared" si="49"/>
        <v>46844</v>
      </c>
      <c r="D272" s="47">
        <f t="shared" si="57"/>
        <v>46935</v>
      </c>
      <c r="E272" s="61" t="e">
        <f>VLOOKUP(D272,'Kursy BM'!A:F,3,FALSE)</f>
        <v>#N/A</v>
      </c>
      <c r="F272" s="61" t="e">
        <f>IFERROR(IFERROR(IFERROR(VLOOKUP(D272,'Kursy średnie NBP'!A:G,4,FALSE),VLOOKUP(D272-1,'Kursy średnie NBP'!A:G,4,FALSE)),VLOOKUP(D272-2,'Kursy średnie NBP'!A:G,4,FALSE)),VLOOKUP(D272-3,'Kursy średnie NBP'!A:G,4,FALSE))</f>
        <v>#N/A</v>
      </c>
      <c r="G272" s="53">
        <f>IFERROR(VLOOKUP(C272,'LIBOR 3M CHF'!A:B,2,FALSE)+$D$1,'LIBOR 3M CHF'!$B$34+$D$1)</f>
        <v>1.2189999999999999E-2</v>
      </c>
      <c r="H272" s="60">
        <f t="shared" si="44"/>
        <v>43.073012837661153</v>
      </c>
      <c r="I272" s="60">
        <f t="shared" si="45"/>
        <v>354.30164684822444</v>
      </c>
      <c r="J272" s="60">
        <f t="shared" si="50"/>
        <v>397.3746596858856</v>
      </c>
      <c r="K272" s="60">
        <f t="shared" si="46"/>
        <v>42047.351679807551</v>
      </c>
      <c r="L272" s="60" t="e">
        <f t="shared" si="51"/>
        <v>#N/A</v>
      </c>
      <c r="M272" s="60" t="e">
        <f t="shared" si="52"/>
        <v>#N/A</v>
      </c>
      <c r="N272" s="60">
        <f t="shared" si="53"/>
        <v>0</v>
      </c>
      <c r="O272" s="60">
        <f t="shared" si="47"/>
        <v>42.069049837559874</v>
      </c>
      <c r="P272" s="60">
        <f t="shared" si="48"/>
        <v>346.04344244420014</v>
      </c>
      <c r="Q272" s="60">
        <f t="shared" si="54"/>
        <v>388.11249228176001</v>
      </c>
      <c r="R272" s="60">
        <f t="shared" si="55"/>
        <v>41067.295199944521</v>
      </c>
      <c r="S272" s="60">
        <f t="shared" si="56"/>
        <v>1.0039630001012796</v>
      </c>
    </row>
    <row r="273" spans="1:19" ht="15">
      <c r="A273" s="51">
        <v>21</v>
      </c>
      <c r="B273" s="52">
        <v>243</v>
      </c>
      <c r="C273" s="47">
        <f t="shared" si="49"/>
        <v>46935</v>
      </c>
      <c r="D273" s="47">
        <f t="shared" si="57"/>
        <v>46966</v>
      </c>
      <c r="E273" s="61" t="e">
        <f>VLOOKUP(D273,'Kursy BM'!A:F,3,FALSE)</f>
        <v>#N/A</v>
      </c>
      <c r="F273" s="61" t="e">
        <f>IFERROR(IFERROR(IFERROR(VLOOKUP(D273,'Kursy średnie NBP'!A:G,4,FALSE),VLOOKUP(D273-1,'Kursy średnie NBP'!A:G,4,FALSE)),VLOOKUP(D273-2,'Kursy średnie NBP'!A:G,4,FALSE)),VLOOKUP(D273-3,'Kursy średnie NBP'!A:G,4,FALSE))</f>
        <v>#N/A</v>
      </c>
      <c r="G273" s="53">
        <f>IFERROR(VLOOKUP(C273,'LIBOR 3M CHF'!A:B,2,FALSE)+$D$1,'LIBOR 3M CHF'!$B$34+$D$1)</f>
        <v>1.2189999999999999E-2</v>
      </c>
      <c r="H273" s="60">
        <f t="shared" si="44"/>
        <v>42.713101414737835</v>
      </c>
      <c r="I273" s="60">
        <f t="shared" si="45"/>
        <v>354.66155827114795</v>
      </c>
      <c r="J273" s="60">
        <f t="shared" si="50"/>
        <v>397.37465968588577</v>
      </c>
      <c r="K273" s="60">
        <f t="shared" si="46"/>
        <v>41692.690121536405</v>
      </c>
      <c r="L273" s="60" t="e">
        <f t="shared" si="51"/>
        <v>#N/A</v>
      </c>
      <c r="M273" s="60" t="e">
        <f t="shared" si="52"/>
        <v>#N/A</v>
      </c>
      <c r="N273" s="60">
        <f t="shared" si="53"/>
        <v>0</v>
      </c>
      <c r="O273" s="60">
        <f t="shared" si="47"/>
        <v>41.717527373943639</v>
      </c>
      <c r="P273" s="60">
        <f t="shared" si="48"/>
        <v>346.39496490781653</v>
      </c>
      <c r="Q273" s="60">
        <f t="shared" si="54"/>
        <v>388.11249228176018</v>
      </c>
      <c r="R273" s="60">
        <f t="shared" si="55"/>
        <v>40720.900235036708</v>
      </c>
      <c r="S273" s="60">
        <f t="shared" si="56"/>
        <v>0.99557404079419598</v>
      </c>
    </row>
    <row r="274" spans="1:19" ht="15">
      <c r="A274" s="51">
        <v>21</v>
      </c>
      <c r="B274" s="52">
        <v>244</v>
      </c>
      <c r="C274" s="47">
        <f t="shared" si="49"/>
        <v>46935</v>
      </c>
      <c r="D274" s="47">
        <f t="shared" si="57"/>
        <v>46997</v>
      </c>
      <c r="E274" s="61" t="e">
        <f>VLOOKUP(D274,'Kursy BM'!A:F,3,FALSE)</f>
        <v>#N/A</v>
      </c>
      <c r="F274" s="61" t="e">
        <f>IFERROR(IFERROR(IFERROR(VLOOKUP(D274,'Kursy średnie NBP'!A:G,4,FALSE),VLOOKUP(D274-1,'Kursy średnie NBP'!A:G,4,FALSE)),VLOOKUP(D274-2,'Kursy średnie NBP'!A:G,4,FALSE)),VLOOKUP(D274-3,'Kursy średnie NBP'!A:G,4,FALSE))</f>
        <v>#N/A</v>
      </c>
      <c r="G274" s="53">
        <f>IFERROR(VLOOKUP(C274,'LIBOR 3M CHF'!A:B,2,FALSE)+$D$1,'LIBOR 3M CHF'!$B$34+$D$1)</f>
        <v>1.2189999999999999E-2</v>
      </c>
      <c r="H274" s="60">
        <f t="shared" si="44"/>
        <v>42.352824381794058</v>
      </c>
      <c r="I274" s="60">
        <f t="shared" si="45"/>
        <v>355.02183530409263</v>
      </c>
      <c r="J274" s="60">
        <f t="shared" si="50"/>
        <v>397.37465968588668</v>
      </c>
      <c r="K274" s="60">
        <f t="shared" si="46"/>
        <v>41337.668286232314</v>
      </c>
      <c r="L274" s="60" t="e">
        <f t="shared" si="51"/>
        <v>#N/A</v>
      </c>
      <c r="M274" s="60" t="e">
        <f t="shared" si="52"/>
        <v>#N/A</v>
      </c>
      <c r="N274" s="60">
        <f t="shared" si="53"/>
        <v>0</v>
      </c>
      <c r="O274" s="60">
        <f t="shared" si="47"/>
        <v>41.365647822091454</v>
      </c>
      <c r="P274" s="60">
        <f t="shared" si="48"/>
        <v>346.74684445966966</v>
      </c>
      <c r="Q274" s="60">
        <f t="shared" si="54"/>
        <v>388.11249228176109</v>
      </c>
      <c r="R274" s="60">
        <f t="shared" si="55"/>
        <v>40374.153390577041</v>
      </c>
      <c r="S274" s="60">
        <f t="shared" si="56"/>
        <v>0.9871765597026041</v>
      </c>
    </row>
    <row r="275" spans="1:19" ht="15">
      <c r="A275" s="51">
        <v>21</v>
      </c>
      <c r="B275" s="52">
        <v>245</v>
      </c>
      <c r="C275" s="47">
        <f t="shared" si="49"/>
        <v>46935</v>
      </c>
      <c r="D275" s="47">
        <f t="shared" si="57"/>
        <v>47027</v>
      </c>
      <c r="E275" s="61" t="e">
        <f>VLOOKUP(D275,'Kursy BM'!A:F,3,FALSE)</f>
        <v>#N/A</v>
      </c>
      <c r="F275" s="61" t="e">
        <f>IFERROR(IFERROR(IFERROR(VLOOKUP(D275,'Kursy średnie NBP'!A:G,4,FALSE),VLOOKUP(D275-1,'Kursy średnie NBP'!A:G,4,FALSE)),VLOOKUP(D275-2,'Kursy średnie NBP'!A:G,4,FALSE)),VLOOKUP(D275-3,'Kursy średnie NBP'!A:G,4,FALSE))</f>
        <v>#N/A</v>
      </c>
      <c r="G275" s="53">
        <f>IFERROR(VLOOKUP(C275,'LIBOR 3M CHF'!A:B,2,FALSE)+$D$1,'LIBOR 3M CHF'!$B$34+$D$1)</f>
        <v>1.2189999999999999E-2</v>
      </c>
      <c r="H275" s="60">
        <f t="shared" si="44"/>
        <v>41.992181367430987</v>
      </c>
      <c r="I275" s="60">
        <f t="shared" si="45"/>
        <v>355.38247831845575</v>
      </c>
      <c r="J275" s="60">
        <f t="shared" si="50"/>
        <v>397.37465968588674</v>
      </c>
      <c r="K275" s="60">
        <f t="shared" si="46"/>
        <v>40982.28580791386</v>
      </c>
      <c r="L275" s="60" t="e">
        <f t="shared" si="51"/>
        <v>#N/A</v>
      </c>
      <c r="M275" s="60" t="e">
        <f t="shared" si="52"/>
        <v>#N/A</v>
      </c>
      <c r="N275" s="60">
        <f t="shared" si="53"/>
        <v>0</v>
      </c>
      <c r="O275" s="60">
        <f t="shared" si="47"/>
        <v>41.013410819261175</v>
      </c>
      <c r="P275" s="60">
        <f t="shared" si="48"/>
        <v>347.09908146249995</v>
      </c>
      <c r="Q275" s="60">
        <f t="shared" si="54"/>
        <v>388.11249228176115</v>
      </c>
      <c r="R275" s="60">
        <f t="shared" si="55"/>
        <v>40027.054309114545</v>
      </c>
      <c r="S275" s="60">
        <f t="shared" si="56"/>
        <v>0.97877054816981257</v>
      </c>
    </row>
    <row r="276" spans="1:19" ht="15">
      <c r="A276" s="51">
        <v>21</v>
      </c>
      <c r="B276" s="52">
        <v>246</v>
      </c>
      <c r="C276" s="47">
        <f t="shared" si="49"/>
        <v>47027</v>
      </c>
      <c r="D276" s="47">
        <f t="shared" si="57"/>
        <v>47058</v>
      </c>
      <c r="E276" s="61" t="e">
        <f>VLOOKUP(D276,'Kursy BM'!A:F,3,FALSE)</f>
        <v>#N/A</v>
      </c>
      <c r="F276" s="61" t="e">
        <f>IFERROR(IFERROR(IFERROR(VLOOKUP(D276,'Kursy średnie NBP'!A:G,4,FALSE),VLOOKUP(D276-1,'Kursy średnie NBP'!A:G,4,FALSE)),VLOOKUP(D276-2,'Kursy średnie NBP'!A:G,4,FALSE)),VLOOKUP(D276-3,'Kursy średnie NBP'!A:G,4,FALSE))</f>
        <v>#N/A</v>
      </c>
      <c r="G276" s="53">
        <f>IFERROR(VLOOKUP(C276,'LIBOR 3M CHF'!A:B,2,FALSE)+$D$1,'LIBOR 3M CHF'!$B$34+$D$1)</f>
        <v>1.2189999999999999E-2</v>
      </c>
      <c r="H276" s="60">
        <f t="shared" si="44"/>
        <v>41.631171999872493</v>
      </c>
      <c r="I276" s="60">
        <f t="shared" si="45"/>
        <v>355.74348768601425</v>
      </c>
      <c r="J276" s="60">
        <f t="shared" si="50"/>
        <v>397.37465968588674</v>
      </c>
      <c r="K276" s="60">
        <f t="shared" si="46"/>
        <v>40626.542320227847</v>
      </c>
      <c r="L276" s="60" t="e">
        <f t="shared" si="51"/>
        <v>#N/A</v>
      </c>
      <c r="M276" s="60" t="e">
        <f t="shared" si="52"/>
        <v>#N/A</v>
      </c>
      <c r="N276" s="60">
        <f t="shared" si="53"/>
        <v>0</v>
      </c>
      <c r="O276" s="60">
        <f t="shared" si="47"/>
        <v>40.660816002342187</v>
      </c>
      <c r="P276" s="60">
        <f t="shared" si="48"/>
        <v>347.45167627941896</v>
      </c>
      <c r="Q276" s="60">
        <f t="shared" si="54"/>
        <v>388.11249228176115</v>
      </c>
      <c r="R276" s="60">
        <f t="shared" si="55"/>
        <v>39679.602632835129</v>
      </c>
      <c r="S276" s="60">
        <f t="shared" si="56"/>
        <v>0.9703559975303051</v>
      </c>
    </row>
    <row r="277" spans="1:19" ht="15">
      <c r="A277" s="51">
        <v>21</v>
      </c>
      <c r="B277" s="52">
        <v>247</v>
      </c>
      <c r="C277" s="47">
        <f t="shared" si="49"/>
        <v>47027</v>
      </c>
      <c r="D277" s="47">
        <f t="shared" si="57"/>
        <v>47088</v>
      </c>
      <c r="E277" s="61" t="e">
        <f>VLOOKUP(D277,'Kursy BM'!A:F,3,FALSE)</f>
        <v>#N/A</v>
      </c>
      <c r="F277" s="61" t="e">
        <f>IFERROR(IFERROR(IFERROR(VLOOKUP(D277,'Kursy średnie NBP'!A:G,4,FALSE),VLOOKUP(D277-1,'Kursy średnie NBP'!A:G,4,FALSE)),VLOOKUP(D277-2,'Kursy średnie NBP'!A:G,4,FALSE)),VLOOKUP(D277-3,'Kursy średnie NBP'!A:G,4,FALSE))</f>
        <v>#N/A</v>
      </c>
      <c r="G277" s="53">
        <f>IFERROR(VLOOKUP(C277,'LIBOR 3M CHF'!A:B,2,FALSE)+$D$1,'LIBOR 3M CHF'!$B$34+$D$1)</f>
        <v>1.2189999999999999E-2</v>
      </c>
      <c r="H277" s="60">
        <f t="shared" si="44"/>
        <v>41.269795906964781</v>
      </c>
      <c r="I277" s="60">
        <f t="shared" si="45"/>
        <v>356.104863778923</v>
      </c>
      <c r="J277" s="60">
        <f t="shared" si="50"/>
        <v>397.37465968588776</v>
      </c>
      <c r="K277" s="60">
        <f t="shared" si="46"/>
        <v>40270.437456448926</v>
      </c>
      <c r="L277" s="60" t="e">
        <f t="shared" si="51"/>
        <v>#N/A</v>
      </c>
      <c r="M277" s="60" t="e">
        <f t="shared" si="52"/>
        <v>#N/A</v>
      </c>
      <c r="N277" s="60">
        <f t="shared" si="53"/>
        <v>0</v>
      </c>
      <c r="O277" s="60">
        <f t="shared" si="47"/>
        <v>40.307863007855012</v>
      </c>
      <c r="P277" s="60">
        <f t="shared" si="48"/>
        <v>347.80462927390715</v>
      </c>
      <c r="Q277" s="60">
        <f t="shared" si="54"/>
        <v>388.11249228176217</v>
      </c>
      <c r="R277" s="60">
        <f t="shared" si="55"/>
        <v>39331.79800356122</v>
      </c>
      <c r="S277" s="60">
        <f t="shared" si="56"/>
        <v>0.96193289910976887</v>
      </c>
    </row>
    <row r="278" spans="1:19" ht="15">
      <c r="A278" s="51">
        <v>21</v>
      </c>
      <c r="B278" s="52">
        <v>248</v>
      </c>
      <c r="C278" s="47">
        <f t="shared" si="49"/>
        <v>47027</v>
      </c>
      <c r="D278" s="47">
        <f t="shared" si="57"/>
        <v>47119</v>
      </c>
      <c r="E278" s="61" t="e">
        <f>VLOOKUP(D278,'Kursy BM'!A:F,3,FALSE)</f>
        <v>#N/A</v>
      </c>
      <c r="F278" s="61" t="e">
        <f>IFERROR(IFERROR(IFERROR(VLOOKUP(D278,'Kursy średnie NBP'!A:G,4,FALSE),VLOOKUP(D278-1,'Kursy średnie NBP'!A:G,4,FALSE)),VLOOKUP(D278-2,'Kursy średnie NBP'!A:G,4,FALSE)),VLOOKUP(D278-3,'Kursy średnie NBP'!A:G,4,FALSE))</f>
        <v>#N/A</v>
      </c>
      <c r="G278" s="53">
        <f>IFERROR(VLOOKUP(C278,'LIBOR 3M CHF'!A:B,2,FALSE)+$D$1,'LIBOR 3M CHF'!$B$34+$D$1)</f>
        <v>1.2189999999999999E-2</v>
      </c>
      <c r="H278" s="60">
        <f t="shared" si="44"/>
        <v>40.90805271617603</v>
      </c>
      <c r="I278" s="60">
        <f t="shared" si="45"/>
        <v>356.46660696971242</v>
      </c>
      <c r="J278" s="60">
        <f t="shared" si="50"/>
        <v>397.37465968588845</v>
      </c>
      <c r="K278" s="60">
        <f t="shared" si="46"/>
        <v>39913.970849479214</v>
      </c>
      <c r="L278" s="60" t="e">
        <f t="shared" si="51"/>
        <v>#N/A</v>
      </c>
      <c r="M278" s="60" t="e">
        <f t="shared" si="52"/>
        <v>#N/A</v>
      </c>
      <c r="N278" s="60">
        <f t="shared" si="53"/>
        <v>0</v>
      </c>
      <c r="O278" s="60">
        <f t="shared" si="47"/>
        <v>39.954551471950936</v>
      </c>
      <c r="P278" s="60">
        <f t="shared" si="48"/>
        <v>348.15794080981181</v>
      </c>
      <c r="Q278" s="60">
        <f t="shared" si="54"/>
        <v>388.11249228176274</v>
      </c>
      <c r="R278" s="60">
        <f t="shared" si="55"/>
        <v>38983.640062751409</v>
      </c>
      <c r="S278" s="60">
        <f t="shared" si="56"/>
        <v>0.95350124422509452</v>
      </c>
    </row>
    <row r="279" spans="1:19" ht="15">
      <c r="A279" s="51">
        <v>21</v>
      </c>
      <c r="B279" s="52">
        <v>249</v>
      </c>
      <c r="C279" s="47">
        <f t="shared" si="49"/>
        <v>47119</v>
      </c>
      <c r="D279" s="47">
        <f t="shared" si="57"/>
        <v>47150</v>
      </c>
      <c r="E279" s="61" t="e">
        <f>VLOOKUP(D279,'Kursy BM'!A:F,3,FALSE)</f>
        <v>#N/A</v>
      </c>
      <c r="F279" s="61" t="e">
        <f>IFERROR(IFERROR(IFERROR(VLOOKUP(D279,'Kursy średnie NBP'!A:G,4,FALSE),VLOOKUP(D279-1,'Kursy średnie NBP'!A:G,4,FALSE)),VLOOKUP(D279-2,'Kursy średnie NBP'!A:G,4,FALSE)),VLOOKUP(D279-3,'Kursy średnie NBP'!A:G,4,FALSE))</f>
        <v>#N/A</v>
      </c>
      <c r="G279" s="53">
        <f>IFERROR(VLOOKUP(C279,'LIBOR 3M CHF'!A:B,2,FALSE)+$D$1,'LIBOR 3M CHF'!$B$34+$D$1)</f>
        <v>1.2189999999999999E-2</v>
      </c>
      <c r="H279" s="60">
        <f t="shared" si="44"/>
        <v>40.545942054595962</v>
      </c>
      <c r="I279" s="60">
        <f t="shared" si="45"/>
        <v>356.82871763129276</v>
      </c>
      <c r="J279" s="60">
        <f t="shared" si="50"/>
        <v>397.37465968588873</v>
      </c>
      <c r="K279" s="60">
        <f t="shared" si="46"/>
        <v>39557.142131847919</v>
      </c>
      <c r="L279" s="60" t="e">
        <f t="shared" si="51"/>
        <v>#N/A</v>
      </c>
      <c r="M279" s="60" t="e">
        <f t="shared" si="52"/>
        <v>#N/A</v>
      </c>
      <c r="N279" s="60">
        <f t="shared" si="53"/>
        <v>0</v>
      </c>
      <c r="O279" s="60">
        <f t="shared" si="47"/>
        <v>39.600881030411635</v>
      </c>
      <c r="P279" s="60">
        <f t="shared" si="48"/>
        <v>348.5116112513515</v>
      </c>
      <c r="Q279" s="60">
        <f t="shared" si="54"/>
        <v>388.11249228176314</v>
      </c>
      <c r="R279" s="60">
        <f t="shared" si="55"/>
        <v>38635.128451500059</v>
      </c>
      <c r="S279" s="60">
        <f t="shared" si="56"/>
        <v>0.94506102418432647</v>
      </c>
    </row>
    <row r="280" spans="1:19" ht="15">
      <c r="A280" s="51">
        <v>21</v>
      </c>
      <c r="B280" s="52">
        <v>250</v>
      </c>
      <c r="C280" s="47">
        <f t="shared" si="49"/>
        <v>47119</v>
      </c>
      <c r="D280" s="47">
        <f t="shared" si="57"/>
        <v>47178</v>
      </c>
      <c r="E280" s="61" t="e">
        <f>VLOOKUP(D280,'Kursy BM'!A:F,3,FALSE)</f>
        <v>#N/A</v>
      </c>
      <c r="F280" s="61" t="e">
        <f>IFERROR(IFERROR(IFERROR(VLOOKUP(D280,'Kursy średnie NBP'!A:G,4,FALSE),VLOOKUP(D280-1,'Kursy średnie NBP'!A:G,4,FALSE)),VLOOKUP(D280-2,'Kursy średnie NBP'!A:G,4,FALSE)),VLOOKUP(D280-3,'Kursy średnie NBP'!A:G,4,FALSE))</f>
        <v>#N/A</v>
      </c>
      <c r="G280" s="53">
        <f>IFERROR(VLOOKUP(C280,'LIBOR 3M CHF'!A:B,2,FALSE)+$D$1,'LIBOR 3M CHF'!$B$34+$D$1)</f>
        <v>1.2189999999999999E-2</v>
      </c>
      <c r="H280" s="60">
        <f t="shared" si="44"/>
        <v>40.183463548935507</v>
      </c>
      <c r="I280" s="60">
        <f t="shared" si="45"/>
        <v>357.19119613695301</v>
      </c>
      <c r="J280" s="60">
        <f t="shared" si="50"/>
        <v>397.3746596858885</v>
      </c>
      <c r="K280" s="60">
        <f t="shared" si="46"/>
        <v>39199.950935710964</v>
      </c>
      <c r="L280" s="60" t="e">
        <f t="shared" si="51"/>
        <v>#N/A</v>
      </c>
      <c r="M280" s="60" t="e">
        <f t="shared" si="52"/>
        <v>#N/A</v>
      </c>
      <c r="N280" s="60">
        <f t="shared" si="53"/>
        <v>0</v>
      </c>
      <c r="O280" s="60">
        <f t="shared" si="47"/>
        <v>39.246851318648808</v>
      </c>
      <c r="P280" s="60">
        <f t="shared" si="48"/>
        <v>348.86564096311417</v>
      </c>
      <c r="Q280" s="60">
        <f t="shared" si="54"/>
        <v>388.11249228176297</v>
      </c>
      <c r="R280" s="60">
        <f t="shared" si="55"/>
        <v>38286.262810536944</v>
      </c>
      <c r="S280" s="60">
        <f t="shared" si="56"/>
        <v>0.93661223028669838</v>
      </c>
    </row>
    <row r="281" spans="1:19" ht="15">
      <c r="A281" s="51">
        <v>21</v>
      </c>
      <c r="B281" s="52">
        <v>251</v>
      </c>
      <c r="C281" s="47">
        <f t="shared" si="49"/>
        <v>47119</v>
      </c>
      <c r="D281" s="47">
        <f t="shared" si="57"/>
        <v>47209</v>
      </c>
      <c r="E281" s="61" t="e">
        <f>VLOOKUP(D281,'Kursy BM'!A:F,3,FALSE)</f>
        <v>#N/A</v>
      </c>
      <c r="F281" s="61" t="e">
        <f>IFERROR(IFERROR(IFERROR(VLOOKUP(D281,'Kursy średnie NBP'!A:G,4,FALSE),VLOOKUP(D281-1,'Kursy średnie NBP'!A:G,4,FALSE)),VLOOKUP(D281-2,'Kursy średnie NBP'!A:G,4,FALSE)),VLOOKUP(D281-3,'Kursy średnie NBP'!A:G,4,FALSE))</f>
        <v>#N/A</v>
      </c>
      <c r="G281" s="53">
        <f>IFERROR(VLOOKUP(C281,'LIBOR 3M CHF'!A:B,2,FALSE)+$D$1,'LIBOR 3M CHF'!$B$34+$D$1)</f>
        <v>1.2189999999999999E-2</v>
      </c>
      <c r="H281" s="60">
        <f t="shared" si="44"/>
        <v>39.820616825526386</v>
      </c>
      <c r="I281" s="60">
        <f t="shared" si="45"/>
        <v>357.55404286036298</v>
      </c>
      <c r="J281" s="60">
        <f t="shared" si="50"/>
        <v>397.37465968588936</v>
      </c>
      <c r="K281" s="60">
        <f t="shared" si="46"/>
        <v>38842.3968928506</v>
      </c>
      <c r="L281" s="60" t="e">
        <f t="shared" si="51"/>
        <v>#N/A</v>
      </c>
      <c r="M281" s="60" t="e">
        <f t="shared" si="52"/>
        <v>#N/A</v>
      </c>
      <c r="N281" s="60">
        <f t="shared" si="53"/>
        <v>0</v>
      </c>
      <c r="O281" s="60">
        <f t="shared" si="47"/>
        <v>38.892461971703774</v>
      </c>
      <c r="P281" s="60">
        <f t="shared" si="48"/>
        <v>349.22003031006</v>
      </c>
      <c r="Q281" s="60">
        <f t="shared" si="54"/>
        <v>388.11249228176376</v>
      </c>
      <c r="R281" s="60">
        <f t="shared" si="55"/>
        <v>37937.042780226882</v>
      </c>
      <c r="S281" s="60">
        <f t="shared" si="56"/>
        <v>0.92815485382261187</v>
      </c>
    </row>
    <row r="282" spans="1:19" ht="15">
      <c r="A282" s="51">
        <v>21</v>
      </c>
      <c r="B282" s="52">
        <v>252</v>
      </c>
      <c r="C282" s="47">
        <f t="shared" si="49"/>
        <v>47209</v>
      </c>
      <c r="D282" s="47">
        <f t="shared" si="57"/>
        <v>47239</v>
      </c>
      <c r="E282" s="61" t="e">
        <f>VLOOKUP(D282,'Kursy BM'!A:F,3,FALSE)</f>
        <v>#N/A</v>
      </c>
      <c r="F282" s="61" t="e">
        <f>IFERROR(IFERROR(IFERROR(VLOOKUP(D282,'Kursy średnie NBP'!A:G,4,FALSE),VLOOKUP(D282-1,'Kursy średnie NBP'!A:G,4,FALSE)),VLOOKUP(D282-2,'Kursy średnie NBP'!A:G,4,FALSE)),VLOOKUP(D282-3,'Kursy średnie NBP'!A:G,4,FALSE))</f>
        <v>#N/A</v>
      </c>
      <c r="G282" s="53">
        <f>IFERROR(VLOOKUP(C282,'LIBOR 3M CHF'!A:B,2,FALSE)+$D$1,'LIBOR 3M CHF'!$B$34+$D$1)</f>
        <v>1.2189999999999999E-2</v>
      </c>
      <c r="H282" s="60">
        <f t="shared" si="44"/>
        <v>39.457401510320729</v>
      </c>
      <c r="I282" s="60">
        <f t="shared" si="45"/>
        <v>357.91725817556892</v>
      </c>
      <c r="J282" s="60">
        <f t="shared" si="50"/>
        <v>397.37465968588964</v>
      </c>
      <c r="K282" s="60">
        <f t="shared" si="46"/>
        <v>38484.47963467503</v>
      </c>
      <c r="L282" s="60" t="e">
        <f t="shared" si="51"/>
        <v>#N/A</v>
      </c>
      <c r="M282" s="60" t="e">
        <f t="shared" si="52"/>
        <v>#N/A</v>
      </c>
      <c r="N282" s="60">
        <f t="shared" si="53"/>
        <v>0</v>
      </c>
      <c r="O282" s="60">
        <f t="shared" si="47"/>
        <v>38.537712624247135</v>
      </c>
      <c r="P282" s="60">
        <f t="shared" si="48"/>
        <v>349.57477965751684</v>
      </c>
      <c r="Q282" s="60">
        <f t="shared" si="54"/>
        <v>388.11249228176399</v>
      </c>
      <c r="R282" s="60">
        <f t="shared" si="55"/>
        <v>37587.468000569366</v>
      </c>
      <c r="S282" s="60">
        <f t="shared" si="56"/>
        <v>0.91968888607359389</v>
      </c>
    </row>
    <row r="283" spans="1:19" ht="15">
      <c r="A283" s="49">
        <v>22</v>
      </c>
      <c r="B283" s="50">
        <v>253</v>
      </c>
      <c r="C283" s="47">
        <f t="shared" si="49"/>
        <v>47209</v>
      </c>
      <c r="D283" s="47">
        <f t="shared" si="57"/>
        <v>47270</v>
      </c>
      <c r="E283" s="61" t="e">
        <f>VLOOKUP(D283,'Kursy BM'!A:F,3,FALSE)</f>
        <v>#N/A</v>
      </c>
      <c r="F283" s="61" t="e">
        <f>IFERROR(IFERROR(IFERROR(VLOOKUP(D283,'Kursy średnie NBP'!A:G,4,FALSE),VLOOKUP(D283-1,'Kursy średnie NBP'!A:G,4,FALSE)),VLOOKUP(D283-2,'Kursy średnie NBP'!A:G,4,FALSE)),VLOOKUP(D283-3,'Kursy średnie NBP'!A:G,4,FALSE))</f>
        <v>#N/A</v>
      </c>
      <c r="G283" s="53">
        <f>IFERROR(VLOOKUP(C283,'LIBOR 3M CHF'!A:B,2,FALSE)+$D$1,'LIBOR 3M CHF'!$B$34+$D$1)</f>
        <v>1.2189999999999999E-2</v>
      </c>
      <c r="H283" s="60">
        <f t="shared" si="44"/>
        <v>39.093817228890714</v>
      </c>
      <c r="I283" s="60">
        <f t="shared" si="45"/>
        <v>358.28084245700046</v>
      </c>
      <c r="J283" s="60">
        <f t="shared" si="50"/>
        <v>397.37465968589117</v>
      </c>
      <c r="K283" s="60">
        <f t="shared" si="46"/>
        <v>38126.198792218027</v>
      </c>
      <c r="L283" s="60" t="e">
        <f t="shared" si="51"/>
        <v>#N/A</v>
      </c>
      <c r="M283" s="60" t="e">
        <f t="shared" si="52"/>
        <v>#N/A</v>
      </c>
      <c r="N283" s="60">
        <f t="shared" si="53"/>
        <v>0</v>
      </c>
      <c r="O283" s="60">
        <f t="shared" si="47"/>
        <v>38.182602910578375</v>
      </c>
      <c r="P283" s="60">
        <f t="shared" si="48"/>
        <v>349.92988937118713</v>
      </c>
      <c r="Q283" s="60">
        <f t="shared" si="54"/>
        <v>388.11249228176553</v>
      </c>
      <c r="R283" s="60">
        <f t="shared" si="55"/>
        <v>37237.538111198177</v>
      </c>
      <c r="S283" s="60">
        <f t="shared" si="56"/>
        <v>0.91121431831233934</v>
      </c>
    </row>
    <row r="284" spans="1:19" ht="15">
      <c r="A284" s="49">
        <v>22</v>
      </c>
      <c r="B284" s="50">
        <v>254</v>
      </c>
      <c r="C284" s="47">
        <f t="shared" si="49"/>
        <v>47209</v>
      </c>
      <c r="D284" s="47">
        <f t="shared" si="57"/>
        <v>47300</v>
      </c>
      <c r="E284" s="61" t="e">
        <f>VLOOKUP(D284,'Kursy BM'!A:F,3,FALSE)</f>
        <v>#N/A</v>
      </c>
      <c r="F284" s="61" t="e">
        <f>IFERROR(IFERROR(IFERROR(VLOOKUP(D284,'Kursy średnie NBP'!A:G,4,FALSE),VLOOKUP(D284-1,'Kursy średnie NBP'!A:G,4,FALSE)),VLOOKUP(D284-2,'Kursy średnie NBP'!A:G,4,FALSE)),VLOOKUP(D284-3,'Kursy średnie NBP'!A:G,4,FALSE))</f>
        <v>#N/A</v>
      </c>
      <c r="G284" s="53">
        <f>IFERROR(VLOOKUP(C284,'LIBOR 3M CHF'!A:B,2,FALSE)+$D$1,'LIBOR 3M CHF'!$B$34+$D$1)</f>
        <v>1.2189999999999999E-2</v>
      </c>
      <c r="H284" s="60">
        <f t="shared" si="44"/>
        <v>38.72986360642814</v>
      </c>
      <c r="I284" s="60">
        <f t="shared" si="45"/>
        <v>358.64479607946294</v>
      </c>
      <c r="J284" s="60">
        <f t="shared" si="50"/>
        <v>397.37465968589106</v>
      </c>
      <c r="K284" s="60">
        <f t="shared" si="46"/>
        <v>37767.553996138566</v>
      </c>
      <c r="L284" s="60" t="e">
        <f t="shared" si="51"/>
        <v>#N/A</v>
      </c>
      <c r="M284" s="60" t="e">
        <f t="shared" si="52"/>
        <v>#N/A</v>
      </c>
      <c r="N284" s="60">
        <f t="shared" si="53"/>
        <v>0</v>
      </c>
      <c r="O284" s="60">
        <f t="shared" si="47"/>
        <v>37.827132464625478</v>
      </c>
      <c r="P284" s="60">
        <f t="shared" si="48"/>
        <v>350.28535981713998</v>
      </c>
      <c r="Q284" s="60">
        <f t="shared" si="54"/>
        <v>388.11249228176547</v>
      </c>
      <c r="R284" s="60">
        <f t="shared" si="55"/>
        <v>36887.252751381035</v>
      </c>
      <c r="S284" s="60">
        <f t="shared" si="56"/>
        <v>0.90273114180266134</v>
      </c>
    </row>
    <row r="285" spans="1:19" ht="15">
      <c r="A285" s="49">
        <v>22</v>
      </c>
      <c r="B285" s="50">
        <v>255</v>
      </c>
      <c r="C285" s="47">
        <f t="shared" si="49"/>
        <v>47300</v>
      </c>
      <c r="D285" s="47">
        <f t="shared" si="57"/>
        <v>47331</v>
      </c>
      <c r="E285" s="61" t="e">
        <f>VLOOKUP(D285,'Kursy BM'!A:F,3,FALSE)</f>
        <v>#N/A</v>
      </c>
      <c r="F285" s="61" t="e">
        <f>IFERROR(IFERROR(IFERROR(VLOOKUP(D285,'Kursy średnie NBP'!A:G,4,FALSE),VLOOKUP(D285-1,'Kursy średnie NBP'!A:G,4,FALSE)),VLOOKUP(D285-2,'Kursy średnie NBP'!A:G,4,FALSE)),VLOOKUP(D285-3,'Kursy średnie NBP'!A:G,4,FALSE))</f>
        <v>#N/A</v>
      </c>
      <c r="G285" s="53">
        <f>IFERROR(VLOOKUP(C285,'LIBOR 3M CHF'!A:B,2,FALSE)+$D$1,'LIBOR 3M CHF'!$B$34+$D$1)</f>
        <v>1.2189999999999999E-2</v>
      </c>
      <c r="H285" s="60">
        <f t="shared" si="44"/>
        <v>38.365540267744088</v>
      </c>
      <c r="I285" s="60">
        <f t="shared" si="45"/>
        <v>359.00911941814786</v>
      </c>
      <c r="J285" s="60">
        <f t="shared" si="50"/>
        <v>397.37465968589197</v>
      </c>
      <c r="K285" s="60">
        <f t="shared" si="46"/>
        <v>37408.544876720414</v>
      </c>
      <c r="L285" s="60" t="e">
        <f t="shared" si="51"/>
        <v>#N/A</v>
      </c>
      <c r="M285" s="60" t="e">
        <f t="shared" si="52"/>
        <v>#N/A</v>
      </c>
      <c r="N285" s="60">
        <f t="shared" si="53"/>
        <v>0</v>
      </c>
      <c r="O285" s="60">
        <f t="shared" si="47"/>
        <v>37.471300919944561</v>
      </c>
      <c r="P285" s="60">
        <f t="shared" si="48"/>
        <v>350.64119136182171</v>
      </c>
      <c r="Q285" s="60">
        <f t="shared" si="54"/>
        <v>388.11249228176627</v>
      </c>
      <c r="R285" s="60">
        <f t="shared" si="55"/>
        <v>36536.611560019213</v>
      </c>
      <c r="S285" s="60">
        <f t="shared" si="56"/>
        <v>0.89423934779952674</v>
      </c>
    </row>
    <row r="286" spans="1:19" ht="15">
      <c r="A286" s="49">
        <v>22</v>
      </c>
      <c r="B286" s="50">
        <v>256</v>
      </c>
      <c r="C286" s="47">
        <f t="shared" si="49"/>
        <v>47300</v>
      </c>
      <c r="D286" s="47">
        <f t="shared" si="57"/>
        <v>47362</v>
      </c>
      <c r="E286" s="61" t="e">
        <f>VLOOKUP(D286,'Kursy BM'!A:F,3,FALSE)</f>
        <v>#N/A</v>
      </c>
      <c r="F286" s="61" t="e">
        <f>IFERROR(IFERROR(IFERROR(VLOOKUP(D286,'Kursy średnie NBP'!A:G,4,FALSE),VLOOKUP(D286-1,'Kursy średnie NBP'!A:G,4,FALSE)),VLOOKUP(D286-2,'Kursy średnie NBP'!A:G,4,FALSE)),VLOOKUP(D286-3,'Kursy średnie NBP'!A:G,4,FALSE))</f>
        <v>#N/A</v>
      </c>
      <c r="G286" s="53">
        <f>IFERROR(VLOOKUP(C286,'LIBOR 3M CHF'!A:B,2,FALSE)+$D$1,'LIBOR 3M CHF'!$B$34+$D$1)</f>
        <v>1.2189999999999999E-2</v>
      </c>
      <c r="H286" s="60">
        <f t="shared" si="44"/>
        <v>38.000846837268483</v>
      </c>
      <c r="I286" s="60">
        <f t="shared" si="45"/>
        <v>359.37381284862306</v>
      </c>
      <c r="J286" s="60">
        <f t="shared" si="50"/>
        <v>397.37465968589152</v>
      </c>
      <c r="K286" s="60">
        <f t="shared" si="46"/>
        <v>37049.171063871792</v>
      </c>
      <c r="L286" s="60" t="e">
        <f t="shared" si="51"/>
        <v>#N/A</v>
      </c>
      <c r="M286" s="60" t="e">
        <f t="shared" si="52"/>
        <v>#N/A</v>
      </c>
      <c r="N286" s="60">
        <f t="shared" si="53"/>
        <v>0</v>
      </c>
      <c r="O286" s="60">
        <f t="shared" si="47"/>
        <v>37.115107909719512</v>
      </c>
      <c r="P286" s="60">
        <f t="shared" si="48"/>
        <v>350.99738437204644</v>
      </c>
      <c r="Q286" s="60">
        <f t="shared" si="54"/>
        <v>388.11249228176598</v>
      </c>
      <c r="R286" s="60">
        <f t="shared" si="55"/>
        <v>36185.61417564717</v>
      </c>
      <c r="S286" s="60">
        <f t="shared" si="56"/>
        <v>0.88573892754897088</v>
      </c>
    </row>
    <row r="287" spans="1:19" ht="15">
      <c r="A287" s="49">
        <v>22</v>
      </c>
      <c r="B287" s="50">
        <v>257</v>
      </c>
      <c r="C287" s="47">
        <f t="shared" si="49"/>
        <v>47300</v>
      </c>
      <c r="D287" s="47">
        <f t="shared" si="57"/>
        <v>47392</v>
      </c>
      <c r="E287" s="61" t="e">
        <f>VLOOKUP(D287,'Kursy BM'!A:F,3,FALSE)</f>
        <v>#N/A</v>
      </c>
      <c r="F287" s="61" t="e">
        <f>IFERROR(IFERROR(IFERROR(VLOOKUP(D287,'Kursy średnie NBP'!A:G,4,FALSE),VLOOKUP(D287-1,'Kursy średnie NBP'!A:G,4,FALSE)),VLOOKUP(D287-2,'Kursy średnie NBP'!A:G,4,FALSE)),VLOOKUP(D287-3,'Kursy średnie NBP'!A:G,4,FALSE))</f>
        <v>#N/A</v>
      </c>
      <c r="G287" s="53">
        <f>IFERROR(VLOOKUP(C287,'LIBOR 3M CHF'!A:B,2,FALSE)+$D$1,'LIBOR 3M CHF'!$B$34+$D$1)</f>
        <v>1.2189999999999999E-2</v>
      </c>
      <c r="H287" s="60">
        <f t="shared" ref="H287:H350" si="58">IF(K286&gt;0.001,IPMT(G287/12,1,$D$6-B287+1,-K286),0)</f>
        <v>37.635782939049761</v>
      </c>
      <c r="I287" s="60">
        <f t="shared" ref="I287:I350" si="59">IF(K286 &gt; 0.001,PPMT(G287/12,1,$D$6-B287+1,-K286),0)</f>
        <v>359.73887674684278</v>
      </c>
      <c r="J287" s="60">
        <f t="shared" si="50"/>
        <v>397.37465968589254</v>
      </c>
      <c r="K287" s="60">
        <f t="shared" ref="K287:K350" si="60">K286-I287</f>
        <v>36689.432187124949</v>
      </c>
      <c r="L287" s="60" t="e">
        <f t="shared" si="51"/>
        <v>#N/A</v>
      </c>
      <c r="M287" s="60" t="e">
        <f t="shared" si="52"/>
        <v>#N/A</v>
      </c>
      <c r="N287" s="60">
        <f t="shared" si="53"/>
        <v>0</v>
      </c>
      <c r="O287" s="60">
        <f t="shared" ref="O287:O350" si="61">IF(R286&gt;0.001,IPMT(G287/12,1,$D$6-B287+1,-R286),0)</f>
        <v>36.758553066761579</v>
      </c>
      <c r="P287" s="60">
        <f t="shared" ref="P287:P350" si="62">IF(R286&gt;0.001,PPMT(G287/12,1,$D$6-B287+1,-R286),0)</f>
        <v>351.35393921500531</v>
      </c>
      <c r="Q287" s="60">
        <f t="shared" si="54"/>
        <v>388.11249228176689</v>
      </c>
      <c r="R287" s="60">
        <f t="shared" si="55"/>
        <v>35834.260236432165</v>
      </c>
      <c r="S287" s="60">
        <f t="shared" si="56"/>
        <v>0.87722987228818283</v>
      </c>
    </row>
    <row r="288" spans="1:19" ht="15">
      <c r="A288" s="49">
        <v>22</v>
      </c>
      <c r="B288" s="50">
        <v>258</v>
      </c>
      <c r="C288" s="47">
        <f t="shared" ref="C288:C351" si="63">DATE(YEAR(D288),(ROUNDUP((MONTH(D288)-1)/3,0)*3)-2,DAY(D288))</f>
        <v>47392</v>
      </c>
      <c r="D288" s="47">
        <f t="shared" si="57"/>
        <v>47423</v>
      </c>
      <c r="E288" s="61" t="e">
        <f>VLOOKUP(D288,'Kursy BM'!A:F,3,FALSE)</f>
        <v>#N/A</v>
      </c>
      <c r="F288" s="61" t="e">
        <f>IFERROR(IFERROR(IFERROR(VLOOKUP(D288,'Kursy średnie NBP'!A:G,4,FALSE),VLOOKUP(D288-1,'Kursy średnie NBP'!A:G,4,FALSE)),VLOOKUP(D288-2,'Kursy średnie NBP'!A:G,4,FALSE)),VLOOKUP(D288-3,'Kursy średnie NBP'!A:G,4,FALSE))</f>
        <v>#N/A</v>
      </c>
      <c r="G288" s="53">
        <f>IFERROR(VLOOKUP(C288,'LIBOR 3M CHF'!A:B,2,FALSE)+$D$1,'LIBOR 3M CHF'!$B$34+$D$1)</f>
        <v>1.2189999999999999E-2</v>
      </c>
      <c r="H288" s="60">
        <f t="shared" si="58"/>
        <v>37.270348196754419</v>
      </c>
      <c r="I288" s="60">
        <f t="shared" si="59"/>
        <v>360.10431148913858</v>
      </c>
      <c r="J288" s="60">
        <f t="shared" ref="J288:J351" si="64">H288+I288</f>
        <v>397.37465968589299</v>
      </c>
      <c r="K288" s="60">
        <f t="shared" si="60"/>
        <v>36329.327875635812</v>
      </c>
      <c r="L288" s="60" t="e">
        <f t="shared" ref="L288:L351" si="65">J288*E288</f>
        <v>#N/A</v>
      </c>
      <c r="M288" s="60" t="e">
        <f t="shared" ref="M288:M351" si="66">J288*F288</f>
        <v>#N/A</v>
      </c>
      <c r="N288" s="60">
        <f t="shared" ref="N288:N351" si="67">IFERROR(IF(D288&lt;$D$7,L288-M288,0),0)</f>
        <v>0</v>
      </c>
      <c r="O288" s="60">
        <f t="shared" si="61"/>
        <v>36.401636023509006</v>
      </c>
      <c r="P288" s="60">
        <f t="shared" si="62"/>
        <v>351.71085625825833</v>
      </c>
      <c r="Q288" s="60">
        <f t="shared" ref="Q288:Q351" si="68">O288+P288</f>
        <v>388.11249228176735</v>
      </c>
      <c r="R288" s="60">
        <f t="shared" ref="R288:R351" si="69">R287-P288</f>
        <v>35482.549380173907</v>
      </c>
      <c r="S288" s="60">
        <f t="shared" ref="S288:S351" si="70">H288-O288</f>
        <v>0.86871217324541306</v>
      </c>
    </row>
    <row r="289" spans="1:19" ht="15">
      <c r="A289" s="49">
        <v>22</v>
      </c>
      <c r="B289" s="50">
        <v>259</v>
      </c>
      <c r="C289" s="47">
        <f t="shared" si="63"/>
        <v>47392</v>
      </c>
      <c r="D289" s="47">
        <f t="shared" ref="D289:D352" si="71">DATE(YEAR(D288),MONTH(D288)+1,DAY(D288))</f>
        <v>47453</v>
      </c>
      <c r="E289" s="61" t="e">
        <f>VLOOKUP(D289,'Kursy BM'!A:F,3,FALSE)</f>
        <v>#N/A</v>
      </c>
      <c r="F289" s="61" t="e">
        <f>IFERROR(IFERROR(IFERROR(VLOOKUP(D289,'Kursy średnie NBP'!A:G,4,FALSE),VLOOKUP(D289-1,'Kursy średnie NBP'!A:G,4,FALSE)),VLOOKUP(D289-2,'Kursy średnie NBP'!A:G,4,FALSE)),VLOOKUP(D289-3,'Kursy średnie NBP'!A:G,4,FALSE))</f>
        <v>#N/A</v>
      </c>
      <c r="G289" s="53">
        <f>IFERROR(VLOOKUP(C289,'LIBOR 3M CHF'!A:B,2,FALSE)+$D$1,'LIBOR 3M CHF'!$B$34+$D$1)</f>
        <v>1.2189999999999999E-2</v>
      </c>
      <c r="H289" s="60">
        <f t="shared" si="58"/>
        <v>36.90454223366671</v>
      </c>
      <c r="I289" s="60">
        <f t="shared" si="59"/>
        <v>360.47011745222625</v>
      </c>
      <c r="J289" s="60">
        <f t="shared" si="64"/>
        <v>397.37465968589294</v>
      </c>
      <c r="K289" s="60">
        <f t="shared" si="60"/>
        <v>35968.857758183585</v>
      </c>
      <c r="L289" s="60" t="e">
        <f t="shared" si="65"/>
        <v>#N/A</v>
      </c>
      <c r="M289" s="60" t="e">
        <f t="shared" si="66"/>
        <v>#N/A</v>
      </c>
      <c r="N289" s="60">
        <f t="shared" si="67"/>
        <v>0</v>
      </c>
      <c r="O289" s="60">
        <f t="shared" si="61"/>
        <v>36.044356412026659</v>
      </c>
      <c r="P289" s="60">
        <f t="shared" si="62"/>
        <v>352.06813586974062</v>
      </c>
      <c r="Q289" s="60">
        <f t="shared" si="68"/>
        <v>388.11249228176729</v>
      </c>
      <c r="R289" s="60">
        <f t="shared" si="69"/>
        <v>35130.481244304166</v>
      </c>
      <c r="S289" s="60">
        <f t="shared" si="70"/>
        <v>0.86018582164005153</v>
      </c>
    </row>
    <row r="290" spans="1:19" ht="15">
      <c r="A290" s="49">
        <v>22</v>
      </c>
      <c r="B290" s="50">
        <v>260</v>
      </c>
      <c r="C290" s="47">
        <f t="shared" si="63"/>
        <v>47392</v>
      </c>
      <c r="D290" s="47">
        <f t="shared" si="71"/>
        <v>47484</v>
      </c>
      <c r="E290" s="61" t="e">
        <f>VLOOKUP(D290,'Kursy BM'!A:F,3,FALSE)</f>
        <v>#N/A</v>
      </c>
      <c r="F290" s="61" t="e">
        <f>IFERROR(IFERROR(IFERROR(VLOOKUP(D290,'Kursy średnie NBP'!A:G,4,FALSE),VLOOKUP(D290-1,'Kursy średnie NBP'!A:G,4,FALSE)),VLOOKUP(D290-2,'Kursy średnie NBP'!A:G,4,FALSE)),VLOOKUP(D290-3,'Kursy średnie NBP'!A:G,4,FALSE))</f>
        <v>#N/A</v>
      </c>
      <c r="G290" s="53">
        <f>IFERROR(VLOOKUP(C290,'LIBOR 3M CHF'!A:B,2,FALSE)+$D$1,'LIBOR 3M CHF'!$B$34+$D$1)</f>
        <v>1.2189999999999999E-2</v>
      </c>
      <c r="H290" s="60">
        <f t="shared" si="58"/>
        <v>36.538364672688154</v>
      </c>
      <c r="I290" s="60">
        <f t="shared" si="59"/>
        <v>360.83629501320627</v>
      </c>
      <c r="J290" s="60">
        <f t="shared" si="64"/>
        <v>397.37465968589441</v>
      </c>
      <c r="K290" s="60">
        <f t="shared" si="60"/>
        <v>35608.021463170378</v>
      </c>
      <c r="L290" s="60" t="e">
        <f t="shared" si="65"/>
        <v>#N/A</v>
      </c>
      <c r="M290" s="60" t="e">
        <f t="shared" si="66"/>
        <v>#N/A</v>
      </c>
      <c r="N290" s="60">
        <f t="shared" si="67"/>
        <v>0</v>
      </c>
      <c r="O290" s="60">
        <f t="shared" si="61"/>
        <v>35.686713864005647</v>
      </c>
      <c r="P290" s="60">
        <f t="shared" si="62"/>
        <v>352.42577841776313</v>
      </c>
      <c r="Q290" s="60">
        <f t="shared" si="68"/>
        <v>388.11249228176877</v>
      </c>
      <c r="R290" s="60">
        <f t="shared" si="69"/>
        <v>34778.055465886406</v>
      </c>
      <c r="S290" s="60">
        <f t="shared" si="70"/>
        <v>0.85165080868250698</v>
      </c>
    </row>
    <row r="291" spans="1:19" ht="15">
      <c r="A291" s="49">
        <v>22</v>
      </c>
      <c r="B291" s="50">
        <v>261</v>
      </c>
      <c r="C291" s="47">
        <f t="shared" si="63"/>
        <v>47484</v>
      </c>
      <c r="D291" s="47">
        <f t="shared" si="71"/>
        <v>47515</v>
      </c>
      <c r="E291" s="61" t="e">
        <f>VLOOKUP(D291,'Kursy BM'!A:F,3,FALSE)</f>
        <v>#N/A</v>
      </c>
      <c r="F291" s="61" t="e">
        <f>IFERROR(IFERROR(IFERROR(VLOOKUP(D291,'Kursy średnie NBP'!A:G,4,FALSE),VLOOKUP(D291-1,'Kursy średnie NBP'!A:G,4,FALSE)),VLOOKUP(D291-2,'Kursy średnie NBP'!A:G,4,FALSE)),VLOOKUP(D291-3,'Kursy średnie NBP'!A:G,4,FALSE))</f>
        <v>#N/A</v>
      </c>
      <c r="G291" s="53">
        <f>IFERROR(VLOOKUP(C291,'LIBOR 3M CHF'!A:B,2,FALSE)+$D$1,'LIBOR 3M CHF'!$B$34+$D$1)</f>
        <v>1.2189999999999999E-2</v>
      </c>
      <c r="H291" s="60">
        <f t="shared" si="58"/>
        <v>36.171815136337237</v>
      </c>
      <c r="I291" s="60">
        <f t="shared" si="59"/>
        <v>361.20284454955731</v>
      </c>
      <c r="J291" s="60">
        <f t="shared" si="64"/>
        <v>397.37465968589453</v>
      </c>
      <c r="K291" s="60">
        <f t="shared" si="60"/>
        <v>35246.818618620819</v>
      </c>
      <c r="L291" s="60" t="e">
        <f t="shared" si="65"/>
        <v>#N/A</v>
      </c>
      <c r="M291" s="60" t="e">
        <f t="shared" si="66"/>
        <v>#N/A</v>
      </c>
      <c r="N291" s="60">
        <f t="shared" si="67"/>
        <v>0</v>
      </c>
      <c r="O291" s="60">
        <f t="shared" si="61"/>
        <v>35.328708010762938</v>
      </c>
      <c r="P291" s="60">
        <f t="shared" si="62"/>
        <v>352.78378427100597</v>
      </c>
      <c r="Q291" s="60">
        <f t="shared" si="68"/>
        <v>388.11249228176894</v>
      </c>
      <c r="R291" s="60">
        <f t="shared" si="69"/>
        <v>34425.271681615399</v>
      </c>
      <c r="S291" s="60">
        <f t="shared" si="70"/>
        <v>0.84310712557429923</v>
      </c>
    </row>
    <row r="292" spans="1:19" ht="15">
      <c r="A292" s="49">
        <v>22</v>
      </c>
      <c r="B292" s="50">
        <v>262</v>
      </c>
      <c r="C292" s="47">
        <f t="shared" si="63"/>
        <v>47484</v>
      </c>
      <c r="D292" s="47">
        <f t="shared" si="71"/>
        <v>47543</v>
      </c>
      <c r="E292" s="61" t="e">
        <f>VLOOKUP(D292,'Kursy BM'!A:F,3,FALSE)</f>
        <v>#N/A</v>
      </c>
      <c r="F292" s="61" t="e">
        <f>IFERROR(IFERROR(IFERROR(VLOOKUP(D292,'Kursy średnie NBP'!A:G,4,FALSE),VLOOKUP(D292-1,'Kursy średnie NBP'!A:G,4,FALSE)),VLOOKUP(D292-2,'Kursy średnie NBP'!A:G,4,FALSE)),VLOOKUP(D292-3,'Kursy średnie NBP'!A:G,4,FALSE))</f>
        <v>#N/A</v>
      </c>
      <c r="G292" s="53">
        <f>IFERROR(VLOOKUP(C292,'LIBOR 3M CHF'!A:B,2,FALSE)+$D$1,'LIBOR 3M CHF'!$B$34+$D$1)</f>
        <v>1.2189999999999999E-2</v>
      </c>
      <c r="H292" s="60">
        <f t="shared" si="58"/>
        <v>35.804893246748975</v>
      </c>
      <c r="I292" s="60">
        <f t="shared" si="59"/>
        <v>361.56976643914584</v>
      </c>
      <c r="J292" s="60">
        <f t="shared" si="64"/>
        <v>397.37465968589481</v>
      </c>
      <c r="K292" s="60">
        <f t="shared" si="60"/>
        <v>34885.24885218167</v>
      </c>
      <c r="L292" s="60" t="e">
        <f t="shared" si="65"/>
        <v>#N/A</v>
      </c>
      <c r="M292" s="60" t="e">
        <f t="shared" si="66"/>
        <v>#N/A</v>
      </c>
      <c r="N292" s="60">
        <f t="shared" si="67"/>
        <v>0</v>
      </c>
      <c r="O292" s="60">
        <f t="shared" si="61"/>
        <v>34.970338483240972</v>
      </c>
      <c r="P292" s="60">
        <f t="shared" si="62"/>
        <v>353.14215379852823</v>
      </c>
      <c r="Q292" s="60">
        <f t="shared" si="68"/>
        <v>388.11249228176922</v>
      </c>
      <c r="R292" s="60">
        <f t="shared" si="69"/>
        <v>34072.129527816869</v>
      </c>
      <c r="S292" s="60">
        <f t="shared" si="70"/>
        <v>0.8345547635080024</v>
      </c>
    </row>
    <row r="293" spans="1:19" ht="15">
      <c r="A293" s="49">
        <v>22</v>
      </c>
      <c r="B293" s="50">
        <v>263</v>
      </c>
      <c r="C293" s="47">
        <f t="shared" si="63"/>
        <v>47484</v>
      </c>
      <c r="D293" s="47">
        <f t="shared" si="71"/>
        <v>47574</v>
      </c>
      <c r="E293" s="61" t="e">
        <f>VLOOKUP(D293,'Kursy BM'!A:F,3,FALSE)</f>
        <v>#N/A</v>
      </c>
      <c r="F293" s="61" t="e">
        <f>IFERROR(IFERROR(IFERROR(VLOOKUP(D293,'Kursy średnie NBP'!A:G,4,FALSE),VLOOKUP(D293-1,'Kursy średnie NBP'!A:G,4,FALSE)),VLOOKUP(D293-2,'Kursy średnie NBP'!A:G,4,FALSE)),VLOOKUP(D293-3,'Kursy średnie NBP'!A:G,4,FALSE))</f>
        <v>#N/A</v>
      </c>
      <c r="G293" s="53">
        <f>IFERROR(VLOOKUP(C293,'LIBOR 3M CHF'!A:B,2,FALSE)+$D$1,'LIBOR 3M CHF'!$B$34+$D$1)</f>
        <v>1.2189999999999999E-2</v>
      </c>
      <c r="H293" s="60">
        <f t="shared" si="58"/>
        <v>35.437598625674539</v>
      </c>
      <c r="I293" s="60">
        <f t="shared" si="59"/>
        <v>361.93706106022086</v>
      </c>
      <c r="J293" s="60">
        <f t="shared" si="64"/>
        <v>397.37465968589538</v>
      </c>
      <c r="K293" s="60">
        <f t="shared" si="60"/>
        <v>34523.31179112145</v>
      </c>
      <c r="L293" s="60" t="e">
        <f t="shared" si="65"/>
        <v>#N/A</v>
      </c>
      <c r="M293" s="60" t="e">
        <f t="shared" si="66"/>
        <v>#N/A</v>
      </c>
      <c r="N293" s="60">
        <f t="shared" si="67"/>
        <v>0</v>
      </c>
      <c r="O293" s="60">
        <f t="shared" si="61"/>
        <v>34.611604912007301</v>
      </c>
      <c r="P293" s="60">
        <f t="shared" si="62"/>
        <v>353.50088736976244</v>
      </c>
      <c r="Q293" s="60">
        <f t="shared" si="68"/>
        <v>388.11249228176973</v>
      </c>
      <c r="R293" s="60">
        <f t="shared" si="69"/>
        <v>33718.62864044711</v>
      </c>
      <c r="S293" s="60">
        <f t="shared" si="70"/>
        <v>0.82599371366723773</v>
      </c>
    </row>
    <row r="294" spans="1:19" ht="15">
      <c r="A294" s="49">
        <v>22</v>
      </c>
      <c r="B294" s="50">
        <v>264</v>
      </c>
      <c r="C294" s="47">
        <f t="shared" si="63"/>
        <v>47574</v>
      </c>
      <c r="D294" s="47">
        <f t="shared" si="71"/>
        <v>47604</v>
      </c>
      <c r="E294" s="61" t="e">
        <f>VLOOKUP(D294,'Kursy BM'!A:F,3,FALSE)</f>
        <v>#N/A</v>
      </c>
      <c r="F294" s="61" t="e">
        <f>IFERROR(IFERROR(IFERROR(VLOOKUP(D294,'Kursy średnie NBP'!A:G,4,FALSE),VLOOKUP(D294-1,'Kursy średnie NBP'!A:G,4,FALSE)),VLOOKUP(D294-2,'Kursy średnie NBP'!A:G,4,FALSE)),VLOOKUP(D294-3,'Kursy średnie NBP'!A:G,4,FALSE))</f>
        <v>#N/A</v>
      </c>
      <c r="G294" s="53">
        <f>IFERROR(VLOOKUP(C294,'LIBOR 3M CHF'!A:B,2,FALSE)+$D$1,'LIBOR 3M CHF'!$B$34+$D$1)</f>
        <v>1.2189999999999999E-2</v>
      </c>
      <c r="H294" s="60">
        <f t="shared" si="58"/>
        <v>35.069930894480869</v>
      </c>
      <c r="I294" s="60">
        <f t="shared" si="59"/>
        <v>362.30472879141553</v>
      </c>
      <c r="J294" s="60">
        <f t="shared" si="64"/>
        <v>397.3746596858964</v>
      </c>
      <c r="K294" s="60">
        <f t="shared" si="60"/>
        <v>34161.007062330034</v>
      </c>
      <c r="L294" s="60" t="e">
        <f t="shared" si="65"/>
        <v>#N/A</v>
      </c>
      <c r="M294" s="60" t="e">
        <f t="shared" si="66"/>
        <v>#N/A</v>
      </c>
      <c r="N294" s="60">
        <f t="shared" si="67"/>
        <v>0</v>
      </c>
      <c r="O294" s="60">
        <f t="shared" si="61"/>
        <v>34.252506927254188</v>
      </c>
      <c r="P294" s="60">
        <f t="shared" si="62"/>
        <v>353.85998535451665</v>
      </c>
      <c r="Q294" s="60">
        <f t="shared" si="68"/>
        <v>388.11249228177087</v>
      </c>
      <c r="R294" s="60">
        <f t="shared" si="69"/>
        <v>33364.768655092594</v>
      </c>
      <c r="S294" s="60">
        <f t="shared" si="70"/>
        <v>0.81742396722668076</v>
      </c>
    </row>
    <row r="295" spans="1:19" ht="15">
      <c r="A295" s="51">
        <v>23</v>
      </c>
      <c r="B295" s="52">
        <v>265</v>
      </c>
      <c r="C295" s="47">
        <f t="shared" si="63"/>
        <v>47574</v>
      </c>
      <c r="D295" s="47">
        <f t="shared" si="71"/>
        <v>47635</v>
      </c>
      <c r="E295" s="61" t="e">
        <f>VLOOKUP(D295,'Kursy BM'!A:F,3,FALSE)</f>
        <v>#N/A</v>
      </c>
      <c r="F295" s="61" t="e">
        <f>IFERROR(IFERROR(IFERROR(VLOOKUP(D295,'Kursy średnie NBP'!A:G,4,FALSE),VLOOKUP(D295-1,'Kursy średnie NBP'!A:G,4,FALSE)),VLOOKUP(D295-2,'Kursy średnie NBP'!A:G,4,FALSE)),VLOOKUP(D295-3,'Kursy średnie NBP'!A:G,4,FALSE))</f>
        <v>#N/A</v>
      </c>
      <c r="G295" s="53">
        <f>IFERROR(VLOOKUP(C295,'LIBOR 3M CHF'!A:B,2,FALSE)+$D$1,'LIBOR 3M CHF'!$B$34+$D$1)</f>
        <v>1.2189999999999999E-2</v>
      </c>
      <c r="H295" s="60">
        <f t="shared" si="58"/>
        <v>34.701889674150259</v>
      </c>
      <c r="I295" s="60">
        <f t="shared" si="59"/>
        <v>362.67277001174705</v>
      </c>
      <c r="J295" s="60">
        <f t="shared" si="64"/>
        <v>397.37465968589731</v>
      </c>
      <c r="K295" s="60">
        <f t="shared" si="60"/>
        <v>33798.334292318286</v>
      </c>
      <c r="L295" s="60" t="e">
        <f t="shared" si="65"/>
        <v>#N/A</v>
      </c>
      <c r="M295" s="60" t="e">
        <f t="shared" si="66"/>
        <v>#N/A</v>
      </c>
      <c r="N295" s="60">
        <f t="shared" si="67"/>
        <v>0</v>
      </c>
      <c r="O295" s="60">
        <f t="shared" si="61"/>
        <v>33.893044158798226</v>
      </c>
      <c r="P295" s="60">
        <f t="shared" si="62"/>
        <v>354.21944812297352</v>
      </c>
      <c r="Q295" s="60">
        <f t="shared" si="68"/>
        <v>388.11249228177172</v>
      </c>
      <c r="R295" s="60">
        <f t="shared" si="69"/>
        <v>33010.549206969619</v>
      </c>
      <c r="S295" s="60">
        <f t="shared" si="70"/>
        <v>0.80884551535203286</v>
      </c>
    </row>
    <row r="296" spans="1:19" ht="15">
      <c r="A296" s="51">
        <v>23</v>
      </c>
      <c r="B296" s="52">
        <v>266</v>
      </c>
      <c r="C296" s="47">
        <f t="shared" si="63"/>
        <v>47574</v>
      </c>
      <c r="D296" s="47">
        <f t="shared" si="71"/>
        <v>47665</v>
      </c>
      <c r="E296" s="61" t="e">
        <f>VLOOKUP(D296,'Kursy BM'!A:F,3,FALSE)</f>
        <v>#N/A</v>
      </c>
      <c r="F296" s="61" t="e">
        <f>IFERROR(IFERROR(IFERROR(VLOOKUP(D296,'Kursy średnie NBP'!A:G,4,FALSE),VLOOKUP(D296-1,'Kursy średnie NBP'!A:G,4,FALSE)),VLOOKUP(D296-2,'Kursy średnie NBP'!A:G,4,FALSE)),VLOOKUP(D296-3,'Kursy średnie NBP'!A:G,4,FALSE))</f>
        <v>#N/A</v>
      </c>
      <c r="G296" s="53">
        <f>IFERROR(VLOOKUP(C296,'LIBOR 3M CHF'!A:B,2,FALSE)+$D$1,'LIBOR 3M CHF'!$B$34+$D$1)</f>
        <v>1.2189999999999999E-2</v>
      </c>
      <c r="H296" s="60">
        <f t="shared" si="58"/>
        <v>34.333474585279987</v>
      </c>
      <c r="I296" s="60">
        <f t="shared" si="59"/>
        <v>363.04118510061642</v>
      </c>
      <c r="J296" s="60">
        <f t="shared" si="64"/>
        <v>397.3746596858964</v>
      </c>
      <c r="K296" s="60">
        <f t="shared" si="60"/>
        <v>33435.293107217673</v>
      </c>
      <c r="L296" s="60" t="e">
        <f t="shared" si="65"/>
        <v>#N/A</v>
      </c>
      <c r="M296" s="60" t="e">
        <f t="shared" si="66"/>
        <v>#N/A</v>
      </c>
      <c r="N296" s="60">
        <f t="shared" si="67"/>
        <v>0</v>
      </c>
      <c r="O296" s="60">
        <f t="shared" si="61"/>
        <v>33.533216236079966</v>
      </c>
      <c r="P296" s="60">
        <f t="shared" si="62"/>
        <v>354.57927604569085</v>
      </c>
      <c r="Q296" s="60">
        <f t="shared" si="68"/>
        <v>388.11249228177081</v>
      </c>
      <c r="R296" s="60">
        <f t="shared" si="69"/>
        <v>32655.969930923929</v>
      </c>
      <c r="S296" s="60">
        <f t="shared" si="70"/>
        <v>0.80025834920002126</v>
      </c>
    </row>
    <row r="297" spans="1:19" ht="15">
      <c r="A297" s="51">
        <v>23</v>
      </c>
      <c r="B297" s="52">
        <v>267</v>
      </c>
      <c r="C297" s="47">
        <f t="shared" si="63"/>
        <v>47665</v>
      </c>
      <c r="D297" s="47">
        <f t="shared" si="71"/>
        <v>47696</v>
      </c>
      <c r="E297" s="61" t="e">
        <f>VLOOKUP(D297,'Kursy BM'!A:F,3,FALSE)</f>
        <v>#N/A</v>
      </c>
      <c r="F297" s="61" t="e">
        <f>IFERROR(IFERROR(IFERROR(VLOOKUP(D297,'Kursy średnie NBP'!A:G,4,FALSE),VLOOKUP(D297-1,'Kursy średnie NBP'!A:G,4,FALSE)),VLOOKUP(D297-2,'Kursy średnie NBP'!A:G,4,FALSE)),VLOOKUP(D297-3,'Kursy średnie NBP'!A:G,4,FALSE))</f>
        <v>#N/A</v>
      </c>
      <c r="G297" s="53">
        <f>IFERROR(VLOOKUP(C297,'LIBOR 3M CHF'!A:B,2,FALSE)+$D$1,'LIBOR 3M CHF'!$B$34+$D$1)</f>
        <v>1.2189999999999999E-2</v>
      </c>
      <c r="H297" s="60">
        <f t="shared" si="58"/>
        <v>33.964685248081949</v>
      </c>
      <c r="I297" s="60">
        <f t="shared" si="59"/>
        <v>363.40997443781566</v>
      </c>
      <c r="J297" s="60">
        <f t="shared" si="64"/>
        <v>397.3746596858976</v>
      </c>
      <c r="K297" s="60">
        <f t="shared" si="60"/>
        <v>33071.883132779854</v>
      </c>
      <c r="L297" s="60" t="e">
        <f t="shared" si="65"/>
        <v>#N/A</v>
      </c>
      <c r="M297" s="60" t="e">
        <f t="shared" si="66"/>
        <v>#N/A</v>
      </c>
      <c r="N297" s="60">
        <f t="shared" si="67"/>
        <v>0</v>
      </c>
      <c r="O297" s="60">
        <f t="shared" si="61"/>
        <v>33.173022788163557</v>
      </c>
      <c r="P297" s="60">
        <f t="shared" si="62"/>
        <v>354.93946949360839</v>
      </c>
      <c r="Q297" s="60">
        <f t="shared" si="68"/>
        <v>388.11249228177195</v>
      </c>
      <c r="R297" s="60">
        <f t="shared" si="69"/>
        <v>32301.03046143032</v>
      </c>
      <c r="S297" s="60">
        <f t="shared" si="70"/>
        <v>0.7916624599183919</v>
      </c>
    </row>
    <row r="298" spans="1:19" ht="15">
      <c r="A298" s="51">
        <v>23</v>
      </c>
      <c r="B298" s="52">
        <v>268</v>
      </c>
      <c r="C298" s="47">
        <f t="shared" si="63"/>
        <v>47665</v>
      </c>
      <c r="D298" s="47">
        <f t="shared" si="71"/>
        <v>47727</v>
      </c>
      <c r="E298" s="61" t="e">
        <f>VLOOKUP(D298,'Kursy BM'!A:F,3,FALSE)</f>
        <v>#N/A</v>
      </c>
      <c r="F298" s="61" t="e">
        <f>IFERROR(IFERROR(IFERROR(VLOOKUP(D298,'Kursy średnie NBP'!A:G,4,FALSE),VLOOKUP(D298-1,'Kursy średnie NBP'!A:G,4,FALSE)),VLOOKUP(D298-2,'Kursy średnie NBP'!A:G,4,FALSE)),VLOOKUP(D298-3,'Kursy średnie NBP'!A:G,4,FALSE))</f>
        <v>#N/A</v>
      </c>
      <c r="G298" s="53">
        <f>IFERROR(VLOOKUP(C298,'LIBOR 3M CHF'!A:B,2,FALSE)+$D$1,'LIBOR 3M CHF'!$B$34+$D$1)</f>
        <v>1.2189999999999999E-2</v>
      </c>
      <c r="H298" s="60">
        <f t="shared" si="58"/>
        <v>33.595521282382201</v>
      </c>
      <c r="I298" s="60">
        <f t="shared" si="59"/>
        <v>363.7791384035163</v>
      </c>
      <c r="J298" s="60">
        <f t="shared" si="64"/>
        <v>397.37465968589851</v>
      </c>
      <c r="K298" s="60">
        <f t="shared" si="60"/>
        <v>32708.103994376339</v>
      </c>
      <c r="L298" s="60" t="e">
        <f t="shared" si="65"/>
        <v>#N/A</v>
      </c>
      <c r="M298" s="60" t="e">
        <f t="shared" si="66"/>
        <v>#N/A</v>
      </c>
      <c r="N298" s="60">
        <f t="shared" si="67"/>
        <v>0</v>
      </c>
      <c r="O298" s="60">
        <f t="shared" si="61"/>
        <v>32.812463443736299</v>
      </c>
      <c r="P298" s="60">
        <f t="shared" si="62"/>
        <v>355.3000288380365</v>
      </c>
      <c r="Q298" s="60">
        <f t="shared" si="68"/>
        <v>388.1124922817728</v>
      </c>
      <c r="R298" s="60">
        <f t="shared" si="69"/>
        <v>31945.730432592285</v>
      </c>
      <c r="S298" s="60">
        <f t="shared" si="70"/>
        <v>0.78305783864590239</v>
      </c>
    </row>
    <row r="299" spans="1:19" ht="15">
      <c r="A299" s="51">
        <v>23</v>
      </c>
      <c r="B299" s="52">
        <v>269</v>
      </c>
      <c r="C299" s="47">
        <f t="shared" si="63"/>
        <v>47665</v>
      </c>
      <c r="D299" s="47">
        <f t="shared" si="71"/>
        <v>47757</v>
      </c>
      <c r="E299" s="61" t="e">
        <f>VLOOKUP(D299,'Kursy BM'!A:F,3,FALSE)</f>
        <v>#N/A</v>
      </c>
      <c r="F299" s="61" t="e">
        <f>IFERROR(IFERROR(IFERROR(VLOOKUP(D299,'Kursy średnie NBP'!A:G,4,FALSE),VLOOKUP(D299-1,'Kursy średnie NBP'!A:G,4,FALSE)),VLOOKUP(D299-2,'Kursy średnie NBP'!A:G,4,FALSE)),VLOOKUP(D299-3,'Kursy średnie NBP'!A:G,4,FALSE))</f>
        <v>#N/A</v>
      </c>
      <c r="G299" s="53">
        <f>IFERROR(VLOOKUP(C299,'LIBOR 3M CHF'!A:B,2,FALSE)+$D$1,'LIBOR 3M CHF'!$B$34+$D$1)</f>
        <v>1.2189999999999999E-2</v>
      </c>
      <c r="H299" s="60">
        <f t="shared" si="58"/>
        <v>33.225982307620626</v>
      </c>
      <c r="I299" s="60">
        <f t="shared" si="59"/>
        <v>364.14867737827808</v>
      </c>
      <c r="J299" s="60">
        <f t="shared" si="64"/>
        <v>397.37465968589868</v>
      </c>
      <c r="K299" s="60">
        <f t="shared" si="60"/>
        <v>32343.955316998061</v>
      </c>
      <c r="L299" s="60" t="e">
        <f t="shared" si="65"/>
        <v>#N/A</v>
      </c>
      <c r="M299" s="60" t="e">
        <f t="shared" si="66"/>
        <v>#N/A</v>
      </c>
      <c r="N299" s="60">
        <f t="shared" si="67"/>
        <v>0</v>
      </c>
      <c r="O299" s="60">
        <f t="shared" si="61"/>
        <v>32.451537831108325</v>
      </c>
      <c r="P299" s="60">
        <f t="shared" si="62"/>
        <v>355.66095445066469</v>
      </c>
      <c r="Q299" s="60">
        <f t="shared" si="68"/>
        <v>388.11249228177303</v>
      </c>
      <c r="R299" s="60">
        <f t="shared" si="69"/>
        <v>31590.06947814162</v>
      </c>
      <c r="S299" s="60">
        <f t="shared" si="70"/>
        <v>0.77444447651230064</v>
      </c>
    </row>
    <row r="300" spans="1:19" ht="15">
      <c r="A300" s="51">
        <v>23</v>
      </c>
      <c r="B300" s="52">
        <v>270</v>
      </c>
      <c r="C300" s="47">
        <f t="shared" si="63"/>
        <v>47757</v>
      </c>
      <c r="D300" s="47">
        <f t="shared" si="71"/>
        <v>47788</v>
      </c>
      <c r="E300" s="61" t="e">
        <f>VLOOKUP(D300,'Kursy BM'!A:F,3,FALSE)</f>
        <v>#N/A</v>
      </c>
      <c r="F300" s="61" t="e">
        <f>IFERROR(IFERROR(IFERROR(VLOOKUP(D300,'Kursy średnie NBP'!A:G,4,FALSE),VLOOKUP(D300-1,'Kursy średnie NBP'!A:G,4,FALSE)),VLOOKUP(D300-2,'Kursy średnie NBP'!A:G,4,FALSE)),VLOOKUP(D300-3,'Kursy średnie NBP'!A:G,4,FALSE))</f>
        <v>#N/A</v>
      </c>
      <c r="G300" s="53">
        <f>IFERROR(VLOOKUP(C300,'LIBOR 3M CHF'!A:B,2,FALSE)+$D$1,'LIBOR 3M CHF'!$B$34+$D$1)</f>
        <v>1.2189999999999999E-2</v>
      </c>
      <c r="H300" s="60">
        <f t="shared" si="58"/>
        <v>32.85606794285053</v>
      </c>
      <c r="I300" s="60">
        <f t="shared" si="59"/>
        <v>364.51859174304894</v>
      </c>
      <c r="J300" s="60">
        <f t="shared" si="64"/>
        <v>397.37465968589947</v>
      </c>
      <c r="K300" s="60">
        <f t="shared" si="60"/>
        <v>31979.436725255011</v>
      </c>
      <c r="L300" s="60" t="e">
        <f t="shared" si="65"/>
        <v>#N/A</v>
      </c>
      <c r="M300" s="60" t="e">
        <f t="shared" si="66"/>
        <v>#N/A</v>
      </c>
      <c r="N300" s="60">
        <f t="shared" si="67"/>
        <v>0</v>
      </c>
      <c r="O300" s="60">
        <f t="shared" si="61"/>
        <v>32.09024557821219</v>
      </c>
      <c r="P300" s="60">
        <f t="shared" si="62"/>
        <v>356.02224670356162</v>
      </c>
      <c r="Q300" s="60">
        <f t="shared" si="68"/>
        <v>388.11249228177383</v>
      </c>
      <c r="R300" s="60">
        <f t="shared" si="69"/>
        <v>31234.04723143806</v>
      </c>
      <c r="S300" s="60">
        <f t="shared" si="70"/>
        <v>0.76582236463833908</v>
      </c>
    </row>
    <row r="301" spans="1:19" ht="15">
      <c r="A301" s="51">
        <v>23</v>
      </c>
      <c r="B301" s="52">
        <v>271</v>
      </c>
      <c r="C301" s="47">
        <f t="shared" si="63"/>
        <v>47757</v>
      </c>
      <c r="D301" s="47">
        <f t="shared" si="71"/>
        <v>47818</v>
      </c>
      <c r="E301" s="61" t="e">
        <f>VLOOKUP(D301,'Kursy BM'!A:F,3,FALSE)</f>
        <v>#N/A</v>
      </c>
      <c r="F301" s="61" t="e">
        <f>IFERROR(IFERROR(IFERROR(VLOOKUP(D301,'Kursy średnie NBP'!A:G,4,FALSE),VLOOKUP(D301-1,'Kursy średnie NBP'!A:G,4,FALSE)),VLOOKUP(D301-2,'Kursy średnie NBP'!A:G,4,FALSE)),VLOOKUP(D301-3,'Kursy średnie NBP'!A:G,4,FALSE))</f>
        <v>#N/A</v>
      </c>
      <c r="G301" s="53">
        <f>IFERROR(VLOOKUP(C301,'LIBOR 3M CHF'!A:B,2,FALSE)+$D$1,'LIBOR 3M CHF'!$B$34+$D$1)</f>
        <v>1.2189999999999999E-2</v>
      </c>
      <c r="H301" s="60">
        <f t="shared" si="58"/>
        <v>32.485777806738213</v>
      </c>
      <c r="I301" s="60">
        <f t="shared" si="59"/>
        <v>364.88888187916257</v>
      </c>
      <c r="J301" s="60">
        <f t="shared" si="64"/>
        <v>397.37465968590078</v>
      </c>
      <c r="K301" s="60">
        <f t="shared" si="60"/>
        <v>31614.547843375847</v>
      </c>
      <c r="L301" s="60" t="e">
        <f t="shared" si="65"/>
        <v>#N/A</v>
      </c>
      <c r="M301" s="60" t="e">
        <f t="shared" si="66"/>
        <v>#N/A</v>
      </c>
      <c r="N301" s="60">
        <f t="shared" si="67"/>
        <v>0</v>
      </c>
      <c r="O301" s="60">
        <f t="shared" si="61"/>
        <v>31.728586312602491</v>
      </c>
      <c r="P301" s="60">
        <f t="shared" si="62"/>
        <v>356.38390596917259</v>
      </c>
      <c r="Q301" s="60">
        <f t="shared" si="68"/>
        <v>388.11249228177508</v>
      </c>
      <c r="R301" s="60">
        <f t="shared" si="69"/>
        <v>30877.66332546889</v>
      </c>
      <c r="S301" s="60">
        <f t="shared" si="70"/>
        <v>0.7571914941357214</v>
      </c>
    </row>
    <row r="302" spans="1:19" ht="15">
      <c r="A302" s="51">
        <v>23</v>
      </c>
      <c r="B302" s="52">
        <v>272</v>
      </c>
      <c r="C302" s="47">
        <f t="shared" si="63"/>
        <v>47757</v>
      </c>
      <c r="D302" s="47">
        <f t="shared" si="71"/>
        <v>47849</v>
      </c>
      <c r="E302" s="61" t="e">
        <f>VLOOKUP(D302,'Kursy BM'!A:F,3,FALSE)</f>
        <v>#N/A</v>
      </c>
      <c r="F302" s="61" t="e">
        <f>IFERROR(IFERROR(IFERROR(VLOOKUP(D302,'Kursy średnie NBP'!A:G,4,FALSE),VLOOKUP(D302-1,'Kursy średnie NBP'!A:G,4,FALSE)),VLOOKUP(D302-2,'Kursy średnie NBP'!A:G,4,FALSE)),VLOOKUP(D302-3,'Kursy średnie NBP'!A:G,4,FALSE))</f>
        <v>#N/A</v>
      </c>
      <c r="G302" s="53">
        <f>IFERROR(VLOOKUP(C302,'LIBOR 3M CHF'!A:B,2,FALSE)+$D$1,'LIBOR 3M CHF'!$B$34+$D$1)</f>
        <v>1.2189999999999999E-2</v>
      </c>
      <c r="H302" s="60">
        <f t="shared" si="58"/>
        <v>32.115111517562624</v>
      </c>
      <c r="I302" s="60">
        <f t="shared" si="59"/>
        <v>365.25954816833757</v>
      </c>
      <c r="J302" s="60">
        <f t="shared" si="64"/>
        <v>397.37465968590021</v>
      </c>
      <c r="K302" s="60">
        <f t="shared" si="60"/>
        <v>31249.288295207509</v>
      </c>
      <c r="L302" s="60" t="e">
        <f t="shared" si="65"/>
        <v>#N/A</v>
      </c>
      <c r="M302" s="60" t="e">
        <f t="shared" si="66"/>
        <v>#N/A</v>
      </c>
      <c r="N302" s="60">
        <f t="shared" si="67"/>
        <v>0</v>
      </c>
      <c r="O302" s="60">
        <f t="shared" si="61"/>
        <v>31.366559661455476</v>
      </c>
      <c r="P302" s="60">
        <f t="shared" si="62"/>
        <v>356.74593262031914</v>
      </c>
      <c r="Q302" s="60">
        <f t="shared" si="68"/>
        <v>388.11249228177462</v>
      </c>
      <c r="R302" s="60">
        <f t="shared" si="69"/>
        <v>30520.917392848569</v>
      </c>
      <c r="S302" s="60">
        <f t="shared" si="70"/>
        <v>0.74855185610714869</v>
      </c>
    </row>
    <row r="303" spans="1:19" ht="15">
      <c r="A303" s="51">
        <v>23</v>
      </c>
      <c r="B303" s="52">
        <v>273</v>
      </c>
      <c r="C303" s="47">
        <f t="shared" si="63"/>
        <v>47849</v>
      </c>
      <c r="D303" s="47">
        <f t="shared" si="71"/>
        <v>47880</v>
      </c>
      <c r="E303" s="61" t="e">
        <f>VLOOKUP(D303,'Kursy BM'!A:F,3,FALSE)</f>
        <v>#N/A</v>
      </c>
      <c r="F303" s="61" t="e">
        <f>IFERROR(IFERROR(IFERROR(VLOOKUP(D303,'Kursy średnie NBP'!A:G,4,FALSE),VLOOKUP(D303-1,'Kursy średnie NBP'!A:G,4,FALSE)),VLOOKUP(D303-2,'Kursy średnie NBP'!A:G,4,FALSE)),VLOOKUP(D303-3,'Kursy średnie NBP'!A:G,4,FALSE))</f>
        <v>#N/A</v>
      </c>
      <c r="G303" s="53">
        <f>IFERROR(VLOOKUP(C303,'LIBOR 3M CHF'!A:B,2,FALSE)+$D$1,'LIBOR 3M CHF'!$B$34+$D$1)</f>
        <v>1.2189999999999999E-2</v>
      </c>
      <c r="H303" s="60">
        <f t="shared" si="58"/>
        <v>31.744068693214956</v>
      </c>
      <c r="I303" s="60">
        <f t="shared" si="59"/>
        <v>365.63059099268611</v>
      </c>
      <c r="J303" s="60">
        <f t="shared" si="64"/>
        <v>397.37465968590107</v>
      </c>
      <c r="K303" s="60">
        <f t="shared" si="60"/>
        <v>30883.657704214824</v>
      </c>
      <c r="L303" s="60" t="e">
        <f t="shared" si="65"/>
        <v>#N/A</v>
      </c>
      <c r="M303" s="60" t="e">
        <f t="shared" si="66"/>
        <v>#N/A</v>
      </c>
      <c r="N303" s="60">
        <f t="shared" si="67"/>
        <v>0</v>
      </c>
      <c r="O303" s="60">
        <f t="shared" si="61"/>
        <v>31.004165251568669</v>
      </c>
      <c r="P303" s="60">
        <f t="shared" si="62"/>
        <v>357.10832703020668</v>
      </c>
      <c r="Q303" s="60">
        <f t="shared" si="68"/>
        <v>388.11249228177536</v>
      </c>
      <c r="R303" s="60">
        <f t="shared" si="69"/>
        <v>30163.809065818361</v>
      </c>
      <c r="S303" s="60">
        <f t="shared" si="70"/>
        <v>0.73990344164628752</v>
      </c>
    </row>
    <row r="304" spans="1:19" ht="15">
      <c r="A304" s="51">
        <v>23</v>
      </c>
      <c r="B304" s="52">
        <v>274</v>
      </c>
      <c r="C304" s="47">
        <f t="shared" si="63"/>
        <v>47849</v>
      </c>
      <c r="D304" s="47">
        <f t="shared" si="71"/>
        <v>47908</v>
      </c>
      <c r="E304" s="61" t="e">
        <f>VLOOKUP(D304,'Kursy BM'!A:F,3,FALSE)</f>
        <v>#N/A</v>
      </c>
      <c r="F304" s="61" t="e">
        <f>IFERROR(IFERROR(IFERROR(VLOOKUP(D304,'Kursy średnie NBP'!A:G,4,FALSE),VLOOKUP(D304-1,'Kursy średnie NBP'!A:G,4,FALSE)),VLOOKUP(D304-2,'Kursy średnie NBP'!A:G,4,FALSE)),VLOOKUP(D304-3,'Kursy średnie NBP'!A:G,4,FALSE))</f>
        <v>#N/A</v>
      </c>
      <c r="G304" s="53">
        <f>IFERROR(VLOOKUP(C304,'LIBOR 3M CHF'!A:B,2,FALSE)+$D$1,'LIBOR 3M CHF'!$B$34+$D$1)</f>
        <v>1.2189999999999999E-2</v>
      </c>
      <c r="H304" s="60">
        <f t="shared" si="58"/>
        <v>31.372648951198222</v>
      </c>
      <c r="I304" s="60">
        <f t="shared" si="59"/>
        <v>366.00201073470316</v>
      </c>
      <c r="J304" s="60">
        <f t="shared" si="64"/>
        <v>397.37465968590141</v>
      </c>
      <c r="K304" s="60">
        <f t="shared" si="60"/>
        <v>30517.655693480119</v>
      </c>
      <c r="L304" s="60" t="e">
        <f t="shared" si="65"/>
        <v>#N/A</v>
      </c>
      <c r="M304" s="60" t="e">
        <f t="shared" si="66"/>
        <v>#N/A</v>
      </c>
      <c r="N304" s="60">
        <f t="shared" si="67"/>
        <v>0</v>
      </c>
      <c r="O304" s="60">
        <f t="shared" si="61"/>
        <v>30.641402709360481</v>
      </c>
      <c r="P304" s="60">
        <f t="shared" si="62"/>
        <v>357.47108957241528</v>
      </c>
      <c r="Q304" s="60">
        <f t="shared" si="68"/>
        <v>388.11249228177576</v>
      </c>
      <c r="R304" s="60">
        <f t="shared" si="69"/>
        <v>29806.337976245944</v>
      </c>
      <c r="S304" s="60">
        <f t="shared" si="70"/>
        <v>0.73124624183774145</v>
      </c>
    </row>
    <row r="305" spans="1:19" ht="15">
      <c r="A305" s="51">
        <v>23</v>
      </c>
      <c r="B305" s="52">
        <v>275</v>
      </c>
      <c r="C305" s="47">
        <f t="shared" si="63"/>
        <v>47849</v>
      </c>
      <c r="D305" s="47">
        <f t="shared" si="71"/>
        <v>47939</v>
      </c>
      <c r="E305" s="61" t="e">
        <f>VLOOKUP(D305,'Kursy BM'!A:F,3,FALSE)</f>
        <v>#N/A</v>
      </c>
      <c r="F305" s="61" t="e">
        <f>IFERROR(IFERROR(IFERROR(VLOOKUP(D305,'Kursy średnie NBP'!A:G,4,FALSE),VLOOKUP(D305-1,'Kursy średnie NBP'!A:G,4,FALSE)),VLOOKUP(D305-2,'Kursy średnie NBP'!A:G,4,FALSE)),VLOOKUP(D305-3,'Kursy średnie NBP'!A:G,4,FALSE))</f>
        <v>#N/A</v>
      </c>
      <c r="G305" s="53">
        <f>IFERROR(VLOOKUP(C305,'LIBOR 3M CHF'!A:B,2,FALSE)+$D$1,'LIBOR 3M CHF'!$B$34+$D$1)</f>
        <v>1.2189999999999999E-2</v>
      </c>
      <c r="H305" s="60">
        <f t="shared" si="58"/>
        <v>31.000851908626885</v>
      </c>
      <c r="I305" s="60">
        <f t="shared" si="59"/>
        <v>366.37380777727509</v>
      </c>
      <c r="J305" s="60">
        <f t="shared" si="64"/>
        <v>397.37465968590197</v>
      </c>
      <c r="K305" s="60">
        <f t="shared" si="60"/>
        <v>30151.281885702843</v>
      </c>
      <c r="L305" s="60" t="e">
        <f t="shared" si="65"/>
        <v>#N/A</v>
      </c>
      <c r="M305" s="60" t="e">
        <f t="shared" si="66"/>
        <v>#N/A</v>
      </c>
      <c r="N305" s="60">
        <f t="shared" si="67"/>
        <v>0</v>
      </c>
      <c r="O305" s="60">
        <f t="shared" si="61"/>
        <v>30.278271660869834</v>
      </c>
      <c r="P305" s="60">
        <f t="shared" si="62"/>
        <v>357.83422062090648</v>
      </c>
      <c r="Q305" s="60">
        <f t="shared" si="68"/>
        <v>388.11249228177633</v>
      </c>
      <c r="R305" s="60">
        <f t="shared" si="69"/>
        <v>29448.503755625039</v>
      </c>
      <c r="S305" s="60">
        <f t="shared" si="70"/>
        <v>0.7225802477570511</v>
      </c>
    </row>
    <row r="306" spans="1:19" ht="15">
      <c r="A306" s="51">
        <v>23</v>
      </c>
      <c r="B306" s="52">
        <v>276</v>
      </c>
      <c r="C306" s="47">
        <f t="shared" si="63"/>
        <v>47939</v>
      </c>
      <c r="D306" s="47">
        <f t="shared" si="71"/>
        <v>47969</v>
      </c>
      <c r="E306" s="61" t="e">
        <f>VLOOKUP(D306,'Kursy BM'!A:F,3,FALSE)</f>
        <v>#N/A</v>
      </c>
      <c r="F306" s="61" t="e">
        <f>IFERROR(IFERROR(IFERROR(VLOOKUP(D306,'Kursy średnie NBP'!A:G,4,FALSE),VLOOKUP(D306-1,'Kursy średnie NBP'!A:G,4,FALSE)),VLOOKUP(D306-2,'Kursy średnie NBP'!A:G,4,FALSE)),VLOOKUP(D306-3,'Kursy średnie NBP'!A:G,4,FALSE))</f>
        <v>#N/A</v>
      </c>
      <c r="G306" s="53">
        <f>IFERROR(VLOOKUP(C306,'LIBOR 3M CHF'!A:B,2,FALSE)+$D$1,'LIBOR 3M CHF'!$B$34+$D$1)</f>
        <v>1.2189999999999999E-2</v>
      </c>
      <c r="H306" s="60">
        <f t="shared" si="58"/>
        <v>30.628677182226468</v>
      </c>
      <c r="I306" s="60">
        <f t="shared" si="59"/>
        <v>366.74598250367706</v>
      </c>
      <c r="J306" s="60">
        <f t="shared" si="64"/>
        <v>397.37465968590351</v>
      </c>
      <c r="K306" s="60">
        <f t="shared" si="60"/>
        <v>29784.535903199165</v>
      </c>
      <c r="L306" s="60" t="e">
        <f t="shared" si="65"/>
        <v>#N/A</v>
      </c>
      <c r="M306" s="60" t="e">
        <f t="shared" si="66"/>
        <v>#N/A</v>
      </c>
      <c r="N306" s="60">
        <f t="shared" si="67"/>
        <v>0</v>
      </c>
      <c r="O306" s="60">
        <f t="shared" si="61"/>
        <v>29.914771731755767</v>
      </c>
      <c r="P306" s="60">
        <f t="shared" si="62"/>
        <v>358.19772055002204</v>
      </c>
      <c r="Q306" s="60">
        <f t="shared" si="68"/>
        <v>388.1124922817778</v>
      </c>
      <c r="R306" s="60">
        <f t="shared" si="69"/>
        <v>29090.306035075017</v>
      </c>
      <c r="S306" s="60">
        <f t="shared" si="70"/>
        <v>0.7139054504707012</v>
      </c>
    </row>
    <row r="307" spans="1:19" ht="15">
      <c r="A307" s="49">
        <v>24</v>
      </c>
      <c r="B307" s="50">
        <v>277</v>
      </c>
      <c r="C307" s="47">
        <f t="shared" si="63"/>
        <v>47939</v>
      </c>
      <c r="D307" s="47">
        <f t="shared" si="71"/>
        <v>48000</v>
      </c>
      <c r="E307" s="61" t="e">
        <f>VLOOKUP(D307,'Kursy BM'!A:F,3,FALSE)</f>
        <v>#N/A</v>
      </c>
      <c r="F307" s="61" t="e">
        <f>IFERROR(IFERROR(IFERROR(VLOOKUP(D307,'Kursy średnie NBP'!A:G,4,FALSE),VLOOKUP(D307-1,'Kursy średnie NBP'!A:G,4,FALSE)),VLOOKUP(D307-2,'Kursy średnie NBP'!A:G,4,FALSE)),VLOOKUP(D307-3,'Kursy średnie NBP'!A:G,4,FALSE))</f>
        <v>#N/A</v>
      </c>
      <c r="G307" s="53">
        <f>IFERROR(VLOOKUP(C307,'LIBOR 3M CHF'!A:B,2,FALSE)+$D$1,'LIBOR 3M CHF'!$B$34+$D$1)</f>
        <v>1.2189999999999999E-2</v>
      </c>
      <c r="H307" s="60">
        <f t="shared" si="58"/>
        <v>30.256124388333149</v>
      </c>
      <c r="I307" s="60">
        <f t="shared" si="59"/>
        <v>367.11853529757053</v>
      </c>
      <c r="J307" s="60">
        <f t="shared" si="64"/>
        <v>397.37465968590368</v>
      </c>
      <c r="K307" s="60">
        <f t="shared" si="60"/>
        <v>29417.417367901595</v>
      </c>
      <c r="L307" s="60" t="e">
        <f t="shared" si="65"/>
        <v>#N/A</v>
      </c>
      <c r="M307" s="60" t="e">
        <f t="shared" si="66"/>
        <v>#N/A</v>
      </c>
      <c r="N307" s="60">
        <f t="shared" si="67"/>
        <v>0</v>
      </c>
      <c r="O307" s="60">
        <f t="shared" si="61"/>
        <v>29.550902547297035</v>
      </c>
      <c r="P307" s="60">
        <f t="shared" si="62"/>
        <v>358.561589734481</v>
      </c>
      <c r="Q307" s="60">
        <f t="shared" si="68"/>
        <v>388.11249228177803</v>
      </c>
      <c r="R307" s="60">
        <f t="shared" si="69"/>
        <v>28731.744445340537</v>
      </c>
      <c r="S307" s="60">
        <f t="shared" si="70"/>
        <v>0.70522184103611352</v>
      </c>
    </row>
    <row r="308" spans="1:19" ht="15">
      <c r="A308" s="49">
        <v>24</v>
      </c>
      <c r="B308" s="50">
        <v>278</v>
      </c>
      <c r="C308" s="47">
        <f t="shared" si="63"/>
        <v>47939</v>
      </c>
      <c r="D308" s="47">
        <f t="shared" si="71"/>
        <v>48030</v>
      </c>
      <c r="E308" s="61" t="e">
        <f>VLOOKUP(D308,'Kursy BM'!A:F,3,FALSE)</f>
        <v>#N/A</v>
      </c>
      <c r="F308" s="61" t="e">
        <f>IFERROR(IFERROR(IFERROR(VLOOKUP(D308,'Kursy średnie NBP'!A:G,4,FALSE),VLOOKUP(D308-1,'Kursy średnie NBP'!A:G,4,FALSE)),VLOOKUP(D308-2,'Kursy średnie NBP'!A:G,4,FALSE)),VLOOKUP(D308-3,'Kursy średnie NBP'!A:G,4,FALSE))</f>
        <v>#N/A</v>
      </c>
      <c r="G308" s="53">
        <f>IFERROR(VLOOKUP(C308,'LIBOR 3M CHF'!A:B,2,FALSE)+$D$1,'LIBOR 3M CHF'!$B$34+$D$1)</f>
        <v>1.2189999999999999E-2</v>
      </c>
      <c r="H308" s="60">
        <f t="shared" si="58"/>
        <v>29.883193142893365</v>
      </c>
      <c r="I308" s="60">
        <f t="shared" si="59"/>
        <v>367.49146654301052</v>
      </c>
      <c r="J308" s="60">
        <f t="shared" si="64"/>
        <v>397.37465968590391</v>
      </c>
      <c r="K308" s="60">
        <f t="shared" si="60"/>
        <v>29049.925901358583</v>
      </c>
      <c r="L308" s="60" t="e">
        <f t="shared" si="65"/>
        <v>#N/A</v>
      </c>
      <c r="M308" s="60" t="e">
        <f t="shared" si="66"/>
        <v>#N/A</v>
      </c>
      <c r="N308" s="60">
        <f t="shared" si="67"/>
        <v>0</v>
      </c>
      <c r="O308" s="60">
        <f t="shared" si="61"/>
        <v>29.186663732391757</v>
      </c>
      <c r="P308" s="60">
        <f t="shared" si="62"/>
        <v>358.92582854938644</v>
      </c>
      <c r="Q308" s="60">
        <f t="shared" si="68"/>
        <v>388.1124922817782</v>
      </c>
      <c r="R308" s="60">
        <f t="shared" si="69"/>
        <v>28372.818616791152</v>
      </c>
      <c r="S308" s="60">
        <f t="shared" si="70"/>
        <v>0.69652941050160777</v>
      </c>
    </row>
    <row r="309" spans="1:19" ht="15">
      <c r="A309" s="49">
        <v>24</v>
      </c>
      <c r="B309" s="50">
        <v>279</v>
      </c>
      <c r="C309" s="47">
        <f t="shared" si="63"/>
        <v>48030</v>
      </c>
      <c r="D309" s="47">
        <f t="shared" si="71"/>
        <v>48061</v>
      </c>
      <c r="E309" s="61" t="e">
        <f>VLOOKUP(D309,'Kursy BM'!A:F,3,FALSE)</f>
        <v>#N/A</v>
      </c>
      <c r="F309" s="61" t="e">
        <f>IFERROR(IFERROR(IFERROR(VLOOKUP(D309,'Kursy średnie NBP'!A:G,4,FALSE),VLOOKUP(D309-1,'Kursy średnie NBP'!A:G,4,FALSE)),VLOOKUP(D309-2,'Kursy średnie NBP'!A:G,4,FALSE)),VLOOKUP(D309-3,'Kursy średnie NBP'!A:G,4,FALSE))</f>
        <v>#N/A</v>
      </c>
      <c r="G309" s="53">
        <f>IFERROR(VLOOKUP(C309,'LIBOR 3M CHF'!A:B,2,FALSE)+$D$1,'LIBOR 3M CHF'!$B$34+$D$1)</f>
        <v>1.2189999999999999E-2</v>
      </c>
      <c r="H309" s="60">
        <f t="shared" si="58"/>
        <v>29.509883061463423</v>
      </c>
      <c r="I309" s="60">
        <f t="shared" si="59"/>
        <v>367.8647766244415</v>
      </c>
      <c r="J309" s="60">
        <f t="shared" si="64"/>
        <v>397.37465968590493</v>
      </c>
      <c r="K309" s="60">
        <f t="shared" si="60"/>
        <v>28682.06112473414</v>
      </c>
      <c r="L309" s="60" t="e">
        <f t="shared" si="65"/>
        <v>#N/A</v>
      </c>
      <c r="M309" s="60" t="e">
        <f t="shared" si="66"/>
        <v>#N/A</v>
      </c>
      <c r="N309" s="60">
        <f t="shared" si="67"/>
        <v>0</v>
      </c>
      <c r="O309" s="60">
        <f t="shared" si="61"/>
        <v>28.822054911557007</v>
      </c>
      <c r="P309" s="60">
        <f t="shared" si="62"/>
        <v>359.29043737022221</v>
      </c>
      <c r="Q309" s="60">
        <f t="shared" si="68"/>
        <v>388.11249228177923</v>
      </c>
      <c r="R309" s="60">
        <f t="shared" si="69"/>
        <v>28013.52817942093</v>
      </c>
      <c r="S309" s="60">
        <f t="shared" si="70"/>
        <v>0.68782814990641583</v>
      </c>
    </row>
    <row r="310" spans="1:19" ht="15">
      <c r="A310" s="49">
        <v>24</v>
      </c>
      <c r="B310" s="50">
        <v>280</v>
      </c>
      <c r="C310" s="47">
        <f t="shared" si="63"/>
        <v>48030</v>
      </c>
      <c r="D310" s="47">
        <f t="shared" si="71"/>
        <v>48092</v>
      </c>
      <c r="E310" s="61" t="e">
        <f>VLOOKUP(D310,'Kursy BM'!A:F,3,FALSE)</f>
        <v>#N/A</v>
      </c>
      <c r="F310" s="61" t="e">
        <f>IFERROR(IFERROR(IFERROR(VLOOKUP(D310,'Kursy średnie NBP'!A:G,4,FALSE),VLOOKUP(D310-1,'Kursy średnie NBP'!A:G,4,FALSE)),VLOOKUP(D310-2,'Kursy średnie NBP'!A:G,4,FALSE)),VLOOKUP(D310-3,'Kursy średnie NBP'!A:G,4,FALSE))</f>
        <v>#N/A</v>
      </c>
      <c r="G310" s="53">
        <f>IFERROR(VLOOKUP(C310,'LIBOR 3M CHF'!A:B,2,FALSE)+$D$1,'LIBOR 3M CHF'!$B$34+$D$1)</f>
        <v>1.2189999999999999E-2</v>
      </c>
      <c r="H310" s="60">
        <f t="shared" si="58"/>
        <v>29.136193759209092</v>
      </c>
      <c r="I310" s="60">
        <f t="shared" si="59"/>
        <v>368.23846592669634</v>
      </c>
      <c r="J310" s="60">
        <f t="shared" si="64"/>
        <v>397.37465968590544</v>
      </c>
      <c r="K310" s="60">
        <f t="shared" si="60"/>
        <v>28313.822658807443</v>
      </c>
      <c r="L310" s="60" t="e">
        <f t="shared" si="65"/>
        <v>#N/A</v>
      </c>
      <c r="M310" s="60" t="e">
        <f t="shared" si="66"/>
        <v>#N/A</v>
      </c>
      <c r="N310" s="60">
        <f t="shared" si="67"/>
        <v>0</v>
      </c>
      <c r="O310" s="60">
        <f t="shared" si="61"/>
        <v>28.457075708928425</v>
      </c>
      <c r="P310" s="60">
        <f t="shared" si="62"/>
        <v>359.65541657285132</v>
      </c>
      <c r="Q310" s="60">
        <f t="shared" si="68"/>
        <v>388.11249228177974</v>
      </c>
      <c r="R310" s="60">
        <f t="shared" si="69"/>
        <v>27653.872762848077</v>
      </c>
      <c r="S310" s="60">
        <f t="shared" si="70"/>
        <v>0.67911805028066752</v>
      </c>
    </row>
    <row r="311" spans="1:19" ht="15">
      <c r="A311" s="49">
        <v>24</v>
      </c>
      <c r="B311" s="50">
        <v>281</v>
      </c>
      <c r="C311" s="47">
        <f t="shared" si="63"/>
        <v>48030</v>
      </c>
      <c r="D311" s="47">
        <f t="shared" si="71"/>
        <v>48122</v>
      </c>
      <c r="E311" s="61" t="e">
        <f>VLOOKUP(D311,'Kursy BM'!A:F,3,FALSE)</f>
        <v>#N/A</v>
      </c>
      <c r="F311" s="61" t="e">
        <f>IFERROR(IFERROR(IFERROR(VLOOKUP(D311,'Kursy średnie NBP'!A:G,4,FALSE),VLOOKUP(D311-1,'Kursy średnie NBP'!A:G,4,FALSE)),VLOOKUP(D311-2,'Kursy średnie NBP'!A:G,4,FALSE)),VLOOKUP(D311-3,'Kursy średnie NBP'!A:G,4,FALSE))</f>
        <v>#N/A</v>
      </c>
      <c r="G311" s="53">
        <f>IFERROR(VLOOKUP(C311,'LIBOR 3M CHF'!A:B,2,FALSE)+$D$1,'LIBOR 3M CHF'!$B$34+$D$1)</f>
        <v>1.2189999999999999E-2</v>
      </c>
      <c r="H311" s="60">
        <f t="shared" si="58"/>
        <v>28.762124850905224</v>
      </c>
      <c r="I311" s="60">
        <f t="shared" si="59"/>
        <v>368.61253483500116</v>
      </c>
      <c r="J311" s="60">
        <f t="shared" si="64"/>
        <v>397.37465968590641</v>
      </c>
      <c r="K311" s="60">
        <f t="shared" si="60"/>
        <v>27945.210123972443</v>
      </c>
      <c r="L311" s="60" t="e">
        <f t="shared" si="65"/>
        <v>#N/A</v>
      </c>
      <c r="M311" s="60" t="e">
        <f t="shared" si="66"/>
        <v>#N/A</v>
      </c>
      <c r="N311" s="60">
        <f t="shared" si="67"/>
        <v>0</v>
      </c>
      <c r="O311" s="60">
        <f t="shared" si="61"/>
        <v>28.091725748259837</v>
      </c>
      <c r="P311" s="60">
        <f t="shared" si="62"/>
        <v>360.02076653352083</v>
      </c>
      <c r="Q311" s="60">
        <f t="shared" si="68"/>
        <v>388.11249228178065</v>
      </c>
      <c r="R311" s="60">
        <f t="shared" si="69"/>
        <v>27293.851996314555</v>
      </c>
      <c r="S311" s="60">
        <f t="shared" si="70"/>
        <v>0.67039910264538705</v>
      </c>
    </row>
    <row r="312" spans="1:19" ht="15">
      <c r="A312" s="49">
        <v>24</v>
      </c>
      <c r="B312" s="50">
        <v>282</v>
      </c>
      <c r="C312" s="47">
        <f t="shared" si="63"/>
        <v>48122</v>
      </c>
      <c r="D312" s="47">
        <f t="shared" si="71"/>
        <v>48153</v>
      </c>
      <c r="E312" s="61" t="e">
        <f>VLOOKUP(D312,'Kursy BM'!A:F,3,FALSE)</f>
        <v>#N/A</v>
      </c>
      <c r="F312" s="61" t="e">
        <f>IFERROR(IFERROR(IFERROR(VLOOKUP(D312,'Kursy średnie NBP'!A:G,4,FALSE),VLOOKUP(D312-1,'Kursy średnie NBP'!A:G,4,FALSE)),VLOOKUP(D312-2,'Kursy średnie NBP'!A:G,4,FALSE)),VLOOKUP(D312-3,'Kursy średnie NBP'!A:G,4,FALSE))</f>
        <v>#N/A</v>
      </c>
      <c r="G312" s="53">
        <f>IFERROR(VLOOKUP(C312,'LIBOR 3M CHF'!A:B,2,FALSE)+$D$1,'LIBOR 3M CHF'!$B$34+$D$1)</f>
        <v>1.2189999999999999E-2</v>
      </c>
      <c r="H312" s="60">
        <f t="shared" si="58"/>
        <v>28.387675950935336</v>
      </c>
      <c r="I312" s="60">
        <f t="shared" si="59"/>
        <v>368.9869837349716</v>
      </c>
      <c r="J312" s="60">
        <f t="shared" si="64"/>
        <v>397.37465968590692</v>
      </c>
      <c r="K312" s="60">
        <f t="shared" si="60"/>
        <v>27576.223140237471</v>
      </c>
      <c r="L312" s="60" t="e">
        <f t="shared" si="65"/>
        <v>#N/A</v>
      </c>
      <c r="M312" s="60" t="e">
        <f t="shared" si="66"/>
        <v>#N/A</v>
      </c>
      <c r="N312" s="60">
        <f t="shared" si="67"/>
        <v>0</v>
      </c>
      <c r="O312" s="60">
        <f t="shared" si="61"/>
        <v>27.726004652922867</v>
      </c>
      <c r="P312" s="60">
        <f t="shared" si="62"/>
        <v>360.38648762885828</v>
      </c>
      <c r="Q312" s="60">
        <f t="shared" si="68"/>
        <v>388.11249228178116</v>
      </c>
      <c r="R312" s="60">
        <f t="shared" si="69"/>
        <v>26933.465508685698</v>
      </c>
      <c r="S312" s="60">
        <f t="shared" si="70"/>
        <v>0.66167129801246816</v>
      </c>
    </row>
    <row r="313" spans="1:19" ht="15">
      <c r="A313" s="49">
        <v>24</v>
      </c>
      <c r="B313" s="50">
        <v>283</v>
      </c>
      <c r="C313" s="47">
        <f t="shared" si="63"/>
        <v>48122</v>
      </c>
      <c r="D313" s="47">
        <f t="shared" si="71"/>
        <v>48183</v>
      </c>
      <c r="E313" s="61" t="e">
        <f>VLOOKUP(D313,'Kursy BM'!A:F,3,FALSE)</f>
        <v>#N/A</v>
      </c>
      <c r="F313" s="61" t="e">
        <f>IFERROR(IFERROR(IFERROR(VLOOKUP(D313,'Kursy średnie NBP'!A:G,4,FALSE),VLOOKUP(D313-1,'Kursy średnie NBP'!A:G,4,FALSE)),VLOOKUP(D313-2,'Kursy średnie NBP'!A:G,4,FALSE)),VLOOKUP(D313-3,'Kursy średnie NBP'!A:G,4,FALSE))</f>
        <v>#N/A</v>
      </c>
      <c r="G313" s="53">
        <f>IFERROR(VLOOKUP(C313,'LIBOR 3M CHF'!A:B,2,FALSE)+$D$1,'LIBOR 3M CHF'!$B$34+$D$1)</f>
        <v>1.2189999999999999E-2</v>
      </c>
      <c r="H313" s="60">
        <f t="shared" si="58"/>
        <v>28.012846673291229</v>
      </c>
      <c r="I313" s="60">
        <f t="shared" si="59"/>
        <v>369.36181301261661</v>
      </c>
      <c r="J313" s="60">
        <f t="shared" si="64"/>
        <v>397.37465968590783</v>
      </c>
      <c r="K313" s="60">
        <f t="shared" si="60"/>
        <v>27206.861327224855</v>
      </c>
      <c r="L313" s="60" t="e">
        <f t="shared" si="65"/>
        <v>#N/A</v>
      </c>
      <c r="M313" s="60" t="e">
        <f t="shared" si="66"/>
        <v>#N/A</v>
      </c>
      <c r="N313" s="60">
        <f t="shared" si="67"/>
        <v>0</v>
      </c>
      <c r="O313" s="60">
        <f t="shared" si="61"/>
        <v>27.359912045906551</v>
      </c>
      <c r="P313" s="60">
        <f t="shared" si="62"/>
        <v>360.75258023587554</v>
      </c>
      <c r="Q313" s="60">
        <f t="shared" si="68"/>
        <v>388.11249228178207</v>
      </c>
      <c r="R313" s="60">
        <f t="shared" si="69"/>
        <v>26572.712928449822</v>
      </c>
      <c r="S313" s="60">
        <f t="shared" si="70"/>
        <v>0.65293462738467767</v>
      </c>
    </row>
    <row r="314" spans="1:19" ht="15">
      <c r="A314" s="49">
        <v>24</v>
      </c>
      <c r="B314" s="50">
        <v>284</v>
      </c>
      <c r="C314" s="47">
        <f t="shared" si="63"/>
        <v>48122</v>
      </c>
      <c r="D314" s="47">
        <f t="shared" si="71"/>
        <v>48214</v>
      </c>
      <c r="E314" s="61" t="e">
        <f>VLOOKUP(D314,'Kursy BM'!A:F,3,FALSE)</f>
        <v>#N/A</v>
      </c>
      <c r="F314" s="61" t="e">
        <f>IFERROR(IFERROR(IFERROR(VLOOKUP(D314,'Kursy średnie NBP'!A:G,4,FALSE),VLOOKUP(D314-1,'Kursy średnie NBP'!A:G,4,FALSE)),VLOOKUP(D314-2,'Kursy średnie NBP'!A:G,4,FALSE)),VLOOKUP(D314-3,'Kursy średnie NBP'!A:G,4,FALSE))</f>
        <v>#N/A</v>
      </c>
      <c r="G314" s="53">
        <f>IFERROR(VLOOKUP(C314,'LIBOR 3M CHF'!A:B,2,FALSE)+$D$1,'LIBOR 3M CHF'!$B$34+$D$1)</f>
        <v>1.2189999999999999E-2</v>
      </c>
      <c r="H314" s="60">
        <f t="shared" si="58"/>
        <v>27.63763663157258</v>
      </c>
      <c r="I314" s="60">
        <f t="shared" si="59"/>
        <v>369.7370230543354</v>
      </c>
      <c r="J314" s="60">
        <f t="shared" si="64"/>
        <v>397.374659685908</v>
      </c>
      <c r="K314" s="60">
        <f t="shared" si="60"/>
        <v>26837.12430417052</v>
      </c>
      <c r="L314" s="60" t="e">
        <f t="shared" si="65"/>
        <v>#N/A</v>
      </c>
      <c r="M314" s="60" t="e">
        <f t="shared" si="66"/>
        <v>#N/A</v>
      </c>
      <c r="N314" s="60">
        <f t="shared" si="67"/>
        <v>0</v>
      </c>
      <c r="O314" s="60">
        <f t="shared" si="61"/>
        <v>26.993447549816942</v>
      </c>
      <c r="P314" s="60">
        <f t="shared" si="62"/>
        <v>361.11904473196529</v>
      </c>
      <c r="Q314" s="60">
        <f t="shared" si="68"/>
        <v>388.11249228178224</v>
      </c>
      <c r="R314" s="60">
        <f t="shared" si="69"/>
        <v>26211.593883717858</v>
      </c>
      <c r="S314" s="60">
        <f t="shared" si="70"/>
        <v>0.64418908175563772</v>
      </c>
    </row>
    <row r="315" spans="1:19" ht="15">
      <c r="A315" s="49">
        <v>24</v>
      </c>
      <c r="B315" s="50">
        <v>285</v>
      </c>
      <c r="C315" s="47">
        <f t="shared" si="63"/>
        <v>48214</v>
      </c>
      <c r="D315" s="47">
        <f t="shared" si="71"/>
        <v>48245</v>
      </c>
      <c r="E315" s="61" t="e">
        <f>VLOOKUP(D315,'Kursy BM'!A:F,3,FALSE)</f>
        <v>#N/A</v>
      </c>
      <c r="F315" s="61" t="e">
        <f>IFERROR(IFERROR(IFERROR(VLOOKUP(D315,'Kursy średnie NBP'!A:G,4,FALSE),VLOOKUP(D315-1,'Kursy średnie NBP'!A:G,4,FALSE)),VLOOKUP(D315-2,'Kursy średnie NBP'!A:G,4,FALSE)),VLOOKUP(D315-3,'Kursy średnie NBP'!A:G,4,FALSE))</f>
        <v>#N/A</v>
      </c>
      <c r="G315" s="53">
        <f>IFERROR(VLOOKUP(C315,'LIBOR 3M CHF'!A:B,2,FALSE)+$D$1,'LIBOR 3M CHF'!$B$34+$D$1)</f>
        <v>1.2189999999999999E-2</v>
      </c>
      <c r="H315" s="60">
        <f t="shared" si="58"/>
        <v>27.262045438986551</v>
      </c>
      <c r="I315" s="60">
        <f t="shared" si="59"/>
        <v>370.11261424692168</v>
      </c>
      <c r="J315" s="60">
        <f t="shared" si="64"/>
        <v>397.37465968590823</v>
      </c>
      <c r="K315" s="60">
        <f t="shared" si="60"/>
        <v>26467.011689923598</v>
      </c>
      <c r="L315" s="60" t="e">
        <f t="shared" si="65"/>
        <v>#N/A</v>
      </c>
      <c r="M315" s="60" t="e">
        <f t="shared" si="66"/>
        <v>#N/A</v>
      </c>
      <c r="N315" s="60">
        <f t="shared" si="67"/>
        <v>0</v>
      </c>
      <c r="O315" s="60">
        <f t="shared" si="61"/>
        <v>26.626610786876721</v>
      </c>
      <c r="P315" s="60">
        <f t="shared" si="62"/>
        <v>361.48588149490575</v>
      </c>
      <c r="Q315" s="60">
        <f t="shared" si="68"/>
        <v>388.11249228178247</v>
      </c>
      <c r="R315" s="60">
        <f t="shared" si="69"/>
        <v>25850.108002222951</v>
      </c>
      <c r="S315" s="60">
        <f t="shared" si="70"/>
        <v>0.6354346521098293</v>
      </c>
    </row>
    <row r="316" spans="1:19" ht="15">
      <c r="A316" s="49">
        <v>24</v>
      </c>
      <c r="B316" s="50">
        <v>286</v>
      </c>
      <c r="C316" s="47">
        <f t="shared" si="63"/>
        <v>48214</v>
      </c>
      <c r="D316" s="47">
        <f t="shared" si="71"/>
        <v>48274</v>
      </c>
      <c r="E316" s="61" t="e">
        <f>VLOOKUP(D316,'Kursy BM'!A:F,3,FALSE)</f>
        <v>#N/A</v>
      </c>
      <c r="F316" s="61" t="e">
        <f>IFERROR(IFERROR(IFERROR(VLOOKUP(D316,'Kursy średnie NBP'!A:G,4,FALSE),VLOOKUP(D316-1,'Kursy średnie NBP'!A:G,4,FALSE)),VLOOKUP(D316-2,'Kursy średnie NBP'!A:G,4,FALSE)),VLOOKUP(D316-3,'Kursy średnie NBP'!A:G,4,FALSE))</f>
        <v>#N/A</v>
      </c>
      <c r="G316" s="53">
        <f>IFERROR(VLOOKUP(C316,'LIBOR 3M CHF'!A:B,2,FALSE)+$D$1,'LIBOR 3M CHF'!$B$34+$D$1)</f>
        <v>1.2189999999999999E-2</v>
      </c>
      <c r="H316" s="60">
        <f t="shared" si="58"/>
        <v>26.886072708347385</v>
      </c>
      <c r="I316" s="60">
        <f t="shared" si="59"/>
        <v>370.48858697756276</v>
      </c>
      <c r="J316" s="60">
        <f t="shared" si="64"/>
        <v>397.37465968591016</v>
      </c>
      <c r="K316" s="60">
        <f t="shared" si="60"/>
        <v>26096.523102946034</v>
      </c>
      <c r="L316" s="60" t="e">
        <f t="shared" si="65"/>
        <v>#N/A</v>
      </c>
      <c r="M316" s="60" t="e">
        <f t="shared" si="66"/>
        <v>#N/A</v>
      </c>
      <c r="N316" s="60">
        <f t="shared" si="67"/>
        <v>0</v>
      </c>
      <c r="O316" s="60">
        <f t="shared" si="61"/>
        <v>26.25940137892481</v>
      </c>
      <c r="P316" s="60">
        <f t="shared" si="62"/>
        <v>361.85309090285955</v>
      </c>
      <c r="Q316" s="60">
        <f t="shared" si="68"/>
        <v>388.11249228178434</v>
      </c>
      <c r="R316" s="60">
        <f t="shared" si="69"/>
        <v>25488.254911320091</v>
      </c>
      <c r="S316" s="60">
        <f t="shared" si="70"/>
        <v>0.62667132942257453</v>
      </c>
    </row>
    <row r="317" spans="1:19" ht="15">
      <c r="A317" s="49">
        <v>24</v>
      </c>
      <c r="B317" s="50">
        <v>287</v>
      </c>
      <c r="C317" s="47">
        <f t="shared" si="63"/>
        <v>48214</v>
      </c>
      <c r="D317" s="47">
        <f t="shared" si="71"/>
        <v>48305</v>
      </c>
      <c r="E317" s="61" t="e">
        <f>VLOOKUP(D317,'Kursy BM'!A:F,3,FALSE)</f>
        <v>#N/A</v>
      </c>
      <c r="F317" s="61" t="e">
        <f>IFERROR(IFERROR(IFERROR(VLOOKUP(D317,'Kursy średnie NBP'!A:G,4,FALSE),VLOOKUP(D317-1,'Kursy średnie NBP'!A:G,4,FALSE)),VLOOKUP(D317-2,'Kursy średnie NBP'!A:G,4,FALSE)),VLOOKUP(D317-3,'Kursy średnie NBP'!A:G,4,FALSE))</f>
        <v>#N/A</v>
      </c>
      <c r="G317" s="53">
        <f>IFERROR(VLOOKUP(C317,'LIBOR 3M CHF'!A:B,2,FALSE)+$D$1,'LIBOR 3M CHF'!$B$34+$D$1)</f>
        <v>1.2189999999999999E-2</v>
      </c>
      <c r="H317" s="60">
        <f t="shared" si="58"/>
        <v>26.509718052076011</v>
      </c>
      <c r="I317" s="60">
        <f t="shared" si="59"/>
        <v>370.86494163383429</v>
      </c>
      <c r="J317" s="60">
        <f t="shared" si="64"/>
        <v>397.37465968591027</v>
      </c>
      <c r="K317" s="60">
        <f t="shared" si="60"/>
        <v>25725.6581613122</v>
      </c>
      <c r="L317" s="60" t="e">
        <f t="shared" si="65"/>
        <v>#N/A</v>
      </c>
      <c r="M317" s="60" t="e">
        <f t="shared" si="66"/>
        <v>#N/A</v>
      </c>
      <c r="N317" s="60">
        <f t="shared" si="67"/>
        <v>0</v>
      </c>
      <c r="O317" s="60">
        <f t="shared" si="61"/>
        <v>25.891818947415988</v>
      </c>
      <c r="P317" s="60">
        <f t="shared" si="62"/>
        <v>362.22067333436848</v>
      </c>
      <c r="Q317" s="60">
        <f t="shared" si="68"/>
        <v>388.11249228178445</v>
      </c>
      <c r="R317" s="60">
        <f t="shared" si="69"/>
        <v>25126.034237985721</v>
      </c>
      <c r="S317" s="60">
        <f t="shared" si="70"/>
        <v>0.6178991046600224</v>
      </c>
    </row>
    <row r="318" spans="1:19" ht="15">
      <c r="A318" s="49">
        <v>24</v>
      </c>
      <c r="B318" s="50">
        <v>288</v>
      </c>
      <c r="C318" s="47">
        <f t="shared" si="63"/>
        <v>48305</v>
      </c>
      <c r="D318" s="47">
        <f t="shared" si="71"/>
        <v>48335</v>
      </c>
      <c r="E318" s="61" t="e">
        <f>VLOOKUP(D318,'Kursy BM'!A:F,3,FALSE)</f>
        <v>#N/A</v>
      </c>
      <c r="F318" s="61" t="e">
        <f>IFERROR(IFERROR(IFERROR(VLOOKUP(D318,'Kursy średnie NBP'!A:G,4,FALSE),VLOOKUP(D318-1,'Kursy średnie NBP'!A:G,4,FALSE)),VLOOKUP(D318-2,'Kursy średnie NBP'!A:G,4,FALSE)),VLOOKUP(D318-3,'Kursy średnie NBP'!A:G,4,FALSE))</f>
        <v>#N/A</v>
      </c>
      <c r="G318" s="53">
        <f>IFERROR(VLOOKUP(C318,'LIBOR 3M CHF'!A:B,2,FALSE)+$D$1,'LIBOR 3M CHF'!$B$34+$D$1)</f>
        <v>1.2189999999999999E-2</v>
      </c>
      <c r="H318" s="60">
        <f t="shared" si="58"/>
        <v>26.132981082199638</v>
      </c>
      <c r="I318" s="60">
        <f t="shared" si="59"/>
        <v>371.24167860371057</v>
      </c>
      <c r="J318" s="60">
        <f t="shared" si="64"/>
        <v>397.37465968591022</v>
      </c>
      <c r="K318" s="60">
        <f t="shared" si="60"/>
        <v>25354.41648270849</v>
      </c>
      <c r="L318" s="60" t="e">
        <f t="shared" si="65"/>
        <v>#N/A</v>
      </c>
      <c r="M318" s="60" t="e">
        <f t="shared" si="66"/>
        <v>#N/A</v>
      </c>
      <c r="N318" s="60">
        <f t="shared" si="67"/>
        <v>0</v>
      </c>
      <c r="O318" s="60">
        <f t="shared" si="61"/>
        <v>25.523863113420493</v>
      </c>
      <c r="P318" s="60">
        <f t="shared" si="62"/>
        <v>362.58862916836387</v>
      </c>
      <c r="Q318" s="60">
        <f t="shared" si="68"/>
        <v>388.11249228178434</v>
      </c>
      <c r="R318" s="60">
        <f t="shared" si="69"/>
        <v>24763.445608817357</v>
      </c>
      <c r="S318" s="60">
        <f t="shared" si="70"/>
        <v>0.60911796877914526</v>
      </c>
    </row>
    <row r="319" spans="1:19" ht="15">
      <c r="A319" s="51">
        <v>25</v>
      </c>
      <c r="B319" s="52">
        <v>289</v>
      </c>
      <c r="C319" s="47">
        <f t="shared" si="63"/>
        <v>48305</v>
      </c>
      <c r="D319" s="47">
        <f t="shared" si="71"/>
        <v>48366</v>
      </c>
      <c r="E319" s="61" t="e">
        <f>VLOOKUP(D319,'Kursy BM'!A:F,3,FALSE)</f>
        <v>#N/A</v>
      </c>
      <c r="F319" s="61" t="e">
        <f>IFERROR(IFERROR(IFERROR(VLOOKUP(D319,'Kursy średnie NBP'!A:G,4,FALSE),VLOOKUP(D319-1,'Kursy średnie NBP'!A:G,4,FALSE)),VLOOKUP(D319-2,'Kursy średnie NBP'!A:G,4,FALSE)),VLOOKUP(D319-3,'Kursy średnie NBP'!A:G,4,FALSE))</f>
        <v>#N/A</v>
      </c>
      <c r="G319" s="53">
        <f>IFERROR(VLOOKUP(C319,'LIBOR 3M CHF'!A:B,2,FALSE)+$D$1,'LIBOR 3M CHF'!$B$34+$D$1)</f>
        <v>1.2189999999999999E-2</v>
      </c>
      <c r="H319" s="60">
        <f t="shared" si="58"/>
        <v>25.755861410351372</v>
      </c>
      <c r="I319" s="60">
        <f t="shared" si="59"/>
        <v>371.61879827556095</v>
      </c>
      <c r="J319" s="60">
        <f t="shared" si="64"/>
        <v>397.37465968591232</v>
      </c>
      <c r="K319" s="60">
        <f t="shared" si="60"/>
        <v>24982.797684432928</v>
      </c>
      <c r="L319" s="60" t="e">
        <f t="shared" si="65"/>
        <v>#N/A</v>
      </c>
      <c r="M319" s="60" t="e">
        <f t="shared" si="66"/>
        <v>#N/A</v>
      </c>
      <c r="N319" s="60">
        <f t="shared" si="67"/>
        <v>0</v>
      </c>
      <c r="O319" s="60">
        <f t="shared" si="61"/>
        <v>25.15553349762363</v>
      </c>
      <c r="P319" s="60">
        <f t="shared" si="62"/>
        <v>362.95695878416279</v>
      </c>
      <c r="Q319" s="60">
        <f t="shared" si="68"/>
        <v>388.11249228178644</v>
      </c>
      <c r="R319" s="60">
        <f t="shared" si="69"/>
        <v>24400.488650033196</v>
      </c>
      <c r="S319" s="60">
        <f t="shared" si="70"/>
        <v>0.60032791272774233</v>
      </c>
    </row>
    <row r="320" spans="1:19" ht="15">
      <c r="A320" s="51">
        <v>25</v>
      </c>
      <c r="B320" s="52">
        <v>290</v>
      </c>
      <c r="C320" s="47">
        <f t="shared" si="63"/>
        <v>48305</v>
      </c>
      <c r="D320" s="47">
        <f t="shared" si="71"/>
        <v>48396</v>
      </c>
      <c r="E320" s="61" t="e">
        <f>VLOOKUP(D320,'Kursy BM'!A:F,3,FALSE)</f>
        <v>#N/A</v>
      </c>
      <c r="F320" s="61" t="e">
        <f>IFERROR(IFERROR(IFERROR(VLOOKUP(D320,'Kursy średnie NBP'!A:G,4,FALSE),VLOOKUP(D320-1,'Kursy średnie NBP'!A:G,4,FALSE)),VLOOKUP(D320-2,'Kursy średnie NBP'!A:G,4,FALSE)),VLOOKUP(D320-3,'Kursy średnie NBP'!A:G,4,FALSE))</f>
        <v>#N/A</v>
      </c>
      <c r="G320" s="53">
        <f>IFERROR(VLOOKUP(C320,'LIBOR 3M CHF'!A:B,2,FALSE)+$D$1,'LIBOR 3M CHF'!$B$34+$D$1)</f>
        <v>1.2189999999999999E-2</v>
      </c>
      <c r="H320" s="60">
        <f t="shared" si="58"/>
        <v>25.37835864776978</v>
      </c>
      <c r="I320" s="60">
        <f t="shared" si="59"/>
        <v>371.99630103814241</v>
      </c>
      <c r="J320" s="60">
        <f t="shared" si="64"/>
        <v>397.37465968591221</v>
      </c>
      <c r="K320" s="60">
        <f t="shared" si="60"/>
        <v>24610.801383394784</v>
      </c>
      <c r="L320" s="60" t="e">
        <f t="shared" si="65"/>
        <v>#N/A</v>
      </c>
      <c r="M320" s="60" t="e">
        <f t="shared" si="66"/>
        <v>#N/A</v>
      </c>
      <c r="N320" s="60">
        <f t="shared" si="67"/>
        <v>0</v>
      </c>
      <c r="O320" s="60">
        <f t="shared" si="61"/>
        <v>24.786829720325386</v>
      </c>
      <c r="P320" s="60">
        <f t="shared" si="62"/>
        <v>363.32566256146094</v>
      </c>
      <c r="Q320" s="60">
        <f t="shared" si="68"/>
        <v>388.11249228178633</v>
      </c>
      <c r="R320" s="60">
        <f t="shared" si="69"/>
        <v>24037.162987471736</v>
      </c>
      <c r="S320" s="60">
        <f t="shared" si="70"/>
        <v>0.59152892744439356</v>
      </c>
    </row>
    <row r="321" spans="1:19" ht="15">
      <c r="A321" s="51">
        <v>25</v>
      </c>
      <c r="B321" s="52">
        <v>291</v>
      </c>
      <c r="C321" s="47">
        <f t="shared" si="63"/>
        <v>48396</v>
      </c>
      <c r="D321" s="47">
        <f t="shared" si="71"/>
        <v>48427</v>
      </c>
      <c r="E321" s="61" t="e">
        <f>VLOOKUP(D321,'Kursy BM'!A:F,3,FALSE)</f>
        <v>#N/A</v>
      </c>
      <c r="F321" s="61" t="e">
        <f>IFERROR(IFERROR(IFERROR(VLOOKUP(D321,'Kursy średnie NBP'!A:G,4,FALSE),VLOOKUP(D321-1,'Kursy średnie NBP'!A:G,4,FALSE)),VLOOKUP(D321-2,'Kursy średnie NBP'!A:G,4,FALSE)),VLOOKUP(D321-3,'Kursy średnie NBP'!A:G,4,FALSE))</f>
        <v>#N/A</v>
      </c>
      <c r="G321" s="53">
        <f>IFERROR(VLOOKUP(C321,'LIBOR 3M CHF'!A:B,2,FALSE)+$D$1,'LIBOR 3M CHF'!$B$34+$D$1)</f>
        <v>1.2189999999999999E-2</v>
      </c>
      <c r="H321" s="60">
        <f t="shared" si="58"/>
        <v>25.000472405298531</v>
      </c>
      <c r="I321" s="60">
        <f t="shared" si="59"/>
        <v>372.37418728061454</v>
      </c>
      <c r="J321" s="60">
        <f t="shared" si="64"/>
        <v>397.37465968591306</v>
      </c>
      <c r="K321" s="60">
        <f t="shared" si="60"/>
        <v>24238.427196114171</v>
      </c>
      <c r="L321" s="60" t="e">
        <f t="shared" si="65"/>
        <v>#N/A</v>
      </c>
      <c r="M321" s="60" t="e">
        <f t="shared" si="66"/>
        <v>#N/A</v>
      </c>
      <c r="N321" s="60">
        <f t="shared" si="67"/>
        <v>0</v>
      </c>
      <c r="O321" s="60">
        <f t="shared" si="61"/>
        <v>24.417751401440036</v>
      </c>
      <c r="P321" s="60">
        <f t="shared" si="62"/>
        <v>363.69474088034713</v>
      </c>
      <c r="Q321" s="60">
        <f t="shared" si="68"/>
        <v>388.11249228178718</v>
      </c>
      <c r="R321" s="60">
        <f t="shared" si="69"/>
        <v>23673.46824659139</v>
      </c>
      <c r="S321" s="60">
        <f t="shared" si="70"/>
        <v>0.58272100385849512</v>
      </c>
    </row>
    <row r="322" spans="1:19" ht="15">
      <c r="A322" s="51">
        <v>25</v>
      </c>
      <c r="B322" s="52">
        <v>292</v>
      </c>
      <c r="C322" s="47">
        <f t="shared" si="63"/>
        <v>48396</v>
      </c>
      <c r="D322" s="47">
        <f t="shared" si="71"/>
        <v>48458</v>
      </c>
      <c r="E322" s="61" t="e">
        <f>VLOOKUP(D322,'Kursy BM'!A:F,3,FALSE)</f>
        <v>#N/A</v>
      </c>
      <c r="F322" s="61" t="e">
        <f>IFERROR(IFERROR(IFERROR(VLOOKUP(D322,'Kursy średnie NBP'!A:G,4,FALSE),VLOOKUP(D322-1,'Kursy średnie NBP'!A:G,4,FALSE)),VLOOKUP(D322-2,'Kursy średnie NBP'!A:G,4,FALSE)),VLOOKUP(D322-3,'Kursy średnie NBP'!A:G,4,FALSE))</f>
        <v>#N/A</v>
      </c>
      <c r="G322" s="53">
        <f>IFERROR(VLOOKUP(C322,'LIBOR 3M CHF'!A:B,2,FALSE)+$D$1,'LIBOR 3M CHF'!$B$34+$D$1)</f>
        <v>1.2189999999999999E-2</v>
      </c>
      <c r="H322" s="60">
        <f t="shared" si="58"/>
        <v>24.622202293385975</v>
      </c>
      <c r="I322" s="60">
        <f t="shared" si="59"/>
        <v>372.75245739252915</v>
      </c>
      <c r="J322" s="60">
        <f t="shared" si="64"/>
        <v>397.37465968591511</v>
      </c>
      <c r="K322" s="60">
        <f t="shared" si="60"/>
        <v>23865.674738721642</v>
      </c>
      <c r="L322" s="60" t="e">
        <f t="shared" si="65"/>
        <v>#N/A</v>
      </c>
      <c r="M322" s="60" t="e">
        <f t="shared" si="66"/>
        <v>#N/A</v>
      </c>
      <c r="N322" s="60">
        <f t="shared" si="67"/>
        <v>0</v>
      </c>
      <c r="O322" s="60">
        <f t="shared" si="61"/>
        <v>24.048298160495751</v>
      </c>
      <c r="P322" s="60">
        <f t="shared" si="62"/>
        <v>364.0641941212935</v>
      </c>
      <c r="Q322" s="60">
        <f t="shared" si="68"/>
        <v>388.11249228178923</v>
      </c>
      <c r="R322" s="60">
        <f t="shared" si="69"/>
        <v>23309.404052470098</v>
      </c>
      <c r="S322" s="60">
        <f t="shared" si="70"/>
        <v>0.57390413289022391</v>
      </c>
    </row>
    <row r="323" spans="1:19" ht="15">
      <c r="A323" s="51">
        <v>25</v>
      </c>
      <c r="B323" s="52">
        <v>293</v>
      </c>
      <c r="C323" s="47">
        <f t="shared" si="63"/>
        <v>48396</v>
      </c>
      <c r="D323" s="47">
        <f t="shared" si="71"/>
        <v>48488</v>
      </c>
      <c r="E323" s="61" t="e">
        <f>VLOOKUP(D323,'Kursy BM'!A:F,3,FALSE)</f>
        <v>#N/A</v>
      </c>
      <c r="F323" s="61" t="e">
        <f>IFERROR(IFERROR(IFERROR(VLOOKUP(D323,'Kursy średnie NBP'!A:G,4,FALSE),VLOOKUP(D323-1,'Kursy średnie NBP'!A:G,4,FALSE)),VLOOKUP(D323-2,'Kursy średnie NBP'!A:G,4,FALSE)),VLOOKUP(D323-3,'Kursy średnie NBP'!A:G,4,FALSE))</f>
        <v>#N/A</v>
      </c>
      <c r="G323" s="53">
        <f>IFERROR(VLOOKUP(C323,'LIBOR 3M CHF'!A:B,2,FALSE)+$D$1,'LIBOR 3M CHF'!$B$34+$D$1)</f>
        <v>1.2189999999999999E-2</v>
      </c>
      <c r="H323" s="60">
        <f t="shared" si="58"/>
        <v>24.243547922084733</v>
      </c>
      <c r="I323" s="60">
        <f t="shared" si="59"/>
        <v>373.13111176383063</v>
      </c>
      <c r="J323" s="60">
        <f t="shared" si="64"/>
        <v>397.37465968591539</v>
      </c>
      <c r="K323" s="60">
        <f t="shared" si="60"/>
        <v>23492.543626957813</v>
      </c>
      <c r="L323" s="60" t="e">
        <f t="shared" si="65"/>
        <v>#N/A</v>
      </c>
      <c r="M323" s="60" t="e">
        <f t="shared" si="66"/>
        <v>#N/A</v>
      </c>
      <c r="N323" s="60">
        <f t="shared" si="67"/>
        <v>0</v>
      </c>
      <c r="O323" s="60">
        <f t="shared" si="61"/>
        <v>23.678469616634203</v>
      </c>
      <c r="P323" s="60">
        <f t="shared" si="62"/>
        <v>364.43402266515534</v>
      </c>
      <c r="Q323" s="60">
        <f t="shared" si="68"/>
        <v>388.11249228178951</v>
      </c>
      <c r="R323" s="60">
        <f t="shared" si="69"/>
        <v>22944.970029804943</v>
      </c>
      <c r="S323" s="60">
        <f t="shared" si="70"/>
        <v>0.56507830545053039</v>
      </c>
    </row>
    <row r="324" spans="1:19" ht="15">
      <c r="A324" s="51">
        <v>25</v>
      </c>
      <c r="B324" s="52">
        <v>294</v>
      </c>
      <c r="C324" s="47">
        <f t="shared" si="63"/>
        <v>48488</v>
      </c>
      <c r="D324" s="47">
        <f t="shared" si="71"/>
        <v>48519</v>
      </c>
      <c r="E324" s="61" t="e">
        <f>VLOOKUP(D324,'Kursy BM'!A:F,3,FALSE)</f>
        <v>#N/A</v>
      </c>
      <c r="F324" s="61" t="e">
        <f>IFERROR(IFERROR(IFERROR(VLOOKUP(D324,'Kursy średnie NBP'!A:G,4,FALSE),VLOOKUP(D324-1,'Kursy średnie NBP'!A:G,4,FALSE)),VLOOKUP(D324-2,'Kursy średnie NBP'!A:G,4,FALSE)),VLOOKUP(D324-3,'Kursy średnie NBP'!A:G,4,FALSE))</f>
        <v>#N/A</v>
      </c>
      <c r="G324" s="53">
        <f>IFERROR(VLOOKUP(C324,'LIBOR 3M CHF'!A:B,2,FALSE)+$D$1,'LIBOR 3M CHF'!$B$34+$D$1)</f>
        <v>1.2189999999999999E-2</v>
      </c>
      <c r="H324" s="60">
        <f t="shared" si="58"/>
        <v>23.864508901051309</v>
      </c>
      <c r="I324" s="60">
        <f t="shared" si="59"/>
        <v>373.51015078486569</v>
      </c>
      <c r="J324" s="60">
        <f t="shared" si="64"/>
        <v>397.37465968591698</v>
      </c>
      <c r="K324" s="60">
        <f t="shared" si="60"/>
        <v>23119.033476172946</v>
      </c>
      <c r="L324" s="60" t="e">
        <f t="shared" si="65"/>
        <v>#N/A</v>
      </c>
      <c r="M324" s="60" t="e">
        <f t="shared" si="66"/>
        <v>#N/A</v>
      </c>
      <c r="N324" s="60">
        <f t="shared" si="67"/>
        <v>0</v>
      </c>
      <c r="O324" s="60">
        <f t="shared" si="61"/>
        <v>23.308265388610184</v>
      </c>
      <c r="P324" s="60">
        <f t="shared" si="62"/>
        <v>364.80422689318084</v>
      </c>
      <c r="Q324" s="60">
        <f t="shared" si="68"/>
        <v>388.11249228179105</v>
      </c>
      <c r="R324" s="60">
        <f t="shared" si="69"/>
        <v>22580.165802911761</v>
      </c>
      <c r="S324" s="60">
        <f t="shared" si="70"/>
        <v>0.55624351244112447</v>
      </c>
    </row>
    <row r="325" spans="1:19" ht="15">
      <c r="A325" s="51">
        <v>25</v>
      </c>
      <c r="B325" s="52">
        <v>295</v>
      </c>
      <c r="C325" s="47">
        <f t="shared" si="63"/>
        <v>48488</v>
      </c>
      <c r="D325" s="47">
        <f t="shared" si="71"/>
        <v>48549</v>
      </c>
      <c r="E325" s="61" t="e">
        <f>VLOOKUP(D325,'Kursy BM'!A:F,3,FALSE)</f>
        <v>#N/A</v>
      </c>
      <c r="F325" s="61" t="e">
        <f>IFERROR(IFERROR(IFERROR(VLOOKUP(D325,'Kursy średnie NBP'!A:G,4,FALSE),VLOOKUP(D325-1,'Kursy średnie NBP'!A:G,4,FALSE)),VLOOKUP(D325-2,'Kursy średnie NBP'!A:G,4,FALSE)),VLOOKUP(D325-3,'Kursy średnie NBP'!A:G,4,FALSE))</f>
        <v>#N/A</v>
      </c>
      <c r="G325" s="53">
        <f>IFERROR(VLOOKUP(C325,'LIBOR 3M CHF'!A:B,2,FALSE)+$D$1,'LIBOR 3M CHF'!$B$34+$D$1)</f>
        <v>1.2189999999999999E-2</v>
      </c>
      <c r="H325" s="60">
        <f t="shared" si="58"/>
        <v>23.485084839545681</v>
      </c>
      <c r="I325" s="60">
        <f t="shared" si="59"/>
        <v>373.88957484637086</v>
      </c>
      <c r="J325" s="60">
        <f t="shared" si="64"/>
        <v>397.37465968591653</v>
      </c>
      <c r="K325" s="60">
        <f t="shared" si="60"/>
        <v>22745.143901326577</v>
      </c>
      <c r="L325" s="60" t="e">
        <f t="shared" si="65"/>
        <v>#N/A</v>
      </c>
      <c r="M325" s="60" t="e">
        <f t="shared" si="66"/>
        <v>#N/A</v>
      </c>
      <c r="N325" s="60">
        <f t="shared" si="67"/>
        <v>0</v>
      </c>
      <c r="O325" s="60">
        <f t="shared" si="61"/>
        <v>22.937685094791195</v>
      </c>
      <c r="P325" s="60">
        <f t="shared" si="62"/>
        <v>365.17480718699943</v>
      </c>
      <c r="Q325" s="60">
        <f t="shared" si="68"/>
        <v>388.11249228179065</v>
      </c>
      <c r="R325" s="60">
        <f t="shared" si="69"/>
        <v>22214.990995724762</v>
      </c>
      <c r="S325" s="60">
        <f t="shared" si="70"/>
        <v>0.54739974475448605</v>
      </c>
    </row>
    <row r="326" spans="1:19" ht="15">
      <c r="A326" s="51">
        <v>25</v>
      </c>
      <c r="B326" s="52">
        <v>296</v>
      </c>
      <c r="C326" s="47">
        <f t="shared" si="63"/>
        <v>48488</v>
      </c>
      <c r="D326" s="47">
        <f t="shared" si="71"/>
        <v>48580</v>
      </c>
      <c r="E326" s="61" t="e">
        <f>VLOOKUP(D326,'Kursy BM'!A:F,3,FALSE)</f>
        <v>#N/A</v>
      </c>
      <c r="F326" s="61" t="e">
        <f>IFERROR(IFERROR(IFERROR(VLOOKUP(D326,'Kursy średnie NBP'!A:G,4,FALSE),VLOOKUP(D326-1,'Kursy średnie NBP'!A:G,4,FALSE)),VLOOKUP(D326-2,'Kursy średnie NBP'!A:G,4,FALSE)),VLOOKUP(D326-3,'Kursy średnie NBP'!A:G,4,FALSE))</f>
        <v>#N/A</v>
      </c>
      <c r="G326" s="53">
        <f>IFERROR(VLOOKUP(C326,'LIBOR 3M CHF'!A:B,2,FALSE)+$D$1,'LIBOR 3M CHF'!$B$34+$D$1)</f>
        <v>1.2189999999999999E-2</v>
      </c>
      <c r="H326" s="60">
        <f t="shared" si="58"/>
        <v>23.105275346430911</v>
      </c>
      <c r="I326" s="60">
        <f t="shared" si="59"/>
        <v>374.26938433948743</v>
      </c>
      <c r="J326" s="60">
        <f t="shared" si="64"/>
        <v>397.37465968591835</v>
      </c>
      <c r="K326" s="60">
        <f t="shared" si="60"/>
        <v>22370.874516987089</v>
      </c>
      <c r="L326" s="60" t="e">
        <f t="shared" si="65"/>
        <v>#N/A</v>
      </c>
      <c r="M326" s="60" t="e">
        <f t="shared" si="66"/>
        <v>#N/A</v>
      </c>
      <c r="N326" s="60">
        <f t="shared" si="67"/>
        <v>0</v>
      </c>
      <c r="O326" s="60">
        <f t="shared" si="61"/>
        <v>22.566728353157067</v>
      </c>
      <c r="P326" s="60">
        <f t="shared" si="62"/>
        <v>365.54576392863532</v>
      </c>
      <c r="Q326" s="60">
        <f t="shared" si="68"/>
        <v>388.11249228179241</v>
      </c>
      <c r="R326" s="60">
        <f t="shared" si="69"/>
        <v>21849.445231796126</v>
      </c>
      <c r="S326" s="60">
        <f t="shared" si="70"/>
        <v>0.53854699327384381</v>
      </c>
    </row>
    <row r="327" spans="1:19" ht="15">
      <c r="A327" s="51">
        <v>25</v>
      </c>
      <c r="B327" s="52">
        <v>297</v>
      </c>
      <c r="C327" s="47">
        <f t="shared" si="63"/>
        <v>48580</v>
      </c>
      <c r="D327" s="47">
        <f t="shared" si="71"/>
        <v>48611</v>
      </c>
      <c r="E327" s="61" t="e">
        <f>VLOOKUP(D327,'Kursy BM'!A:F,3,FALSE)</f>
        <v>#N/A</v>
      </c>
      <c r="F327" s="61" t="e">
        <f>IFERROR(IFERROR(IFERROR(VLOOKUP(D327,'Kursy średnie NBP'!A:G,4,FALSE),VLOOKUP(D327-1,'Kursy średnie NBP'!A:G,4,FALSE)),VLOOKUP(D327-2,'Kursy średnie NBP'!A:G,4,FALSE)),VLOOKUP(D327-3,'Kursy średnie NBP'!A:G,4,FALSE))</f>
        <v>#N/A</v>
      </c>
      <c r="G327" s="53">
        <f>IFERROR(VLOOKUP(C327,'LIBOR 3M CHF'!A:B,2,FALSE)+$D$1,'LIBOR 3M CHF'!$B$34+$D$1)</f>
        <v>1.2189999999999999E-2</v>
      </c>
      <c r="H327" s="60">
        <f t="shared" si="58"/>
        <v>22.725080030172716</v>
      </c>
      <c r="I327" s="60">
        <f t="shared" si="59"/>
        <v>374.64957965574666</v>
      </c>
      <c r="J327" s="60">
        <f t="shared" si="64"/>
        <v>397.37465968591937</v>
      </c>
      <c r="K327" s="60">
        <f t="shared" si="60"/>
        <v>21996.224937331343</v>
      </c>
      <c r="L327" s="60" t="e">
        <f t="shared" si="65"/>
        <v>#N/A</v>
      </c>
      <c r="M327" s="60" t="e">
        <f t="shared" si="66"/>
        <v>#N/A</v>
      </c>
      <c r="N327" s="60">
        <f t="shared" si="67"/>
        <v>0</v>
      </c>
      <c r="O327" s="60">
        <f t="shared" si="61"/>
        <v>22.195394781299562</v>
      </c>
      <c r="P327" s="60">
        <f t="shared" si="62"/>
        <v>365.91709750049381</v>
      </c>
      <c r="Q327" s="60">
        <f t="shared" si="68"/>
        <v>388.11249228179338</v>
      </c>
      <c r="R327" s="60">
        <f t="shared" si="69"/>
        <v>21483.528134295633</v>
      </c>
      <c r="S327" s="60">
        <f t="shared" si="70"/>
        <v>0.52968524887315382</v>
      </c>
    </row>
    <row r="328" spans="1:19" ht="15">
      <c r="A328" s="51">
        <v>25</v>
      </c>
      <c r="B328" s="52">
        <v>298</v>
      </c>
      <c r="C328" s="47">
        <f t="shared" si="63"/>
        <v>48580</v>
      </c>
      <c r="D328" s="47">
        <f t="shared" si="71"/>
        <v>48639</v>
      </c>
      <c r="E328" s="61" t="e">
        <f>VLOOKUP(D328,'Kursy BM'!A:F,3,FALSE)</f>
        <v>#N/A</v>
      </c>
      <c r="F328" s="61" t="e">
        <f>IFERROR(IFERROR(IFERROR(VLOOKUP(D328,'Kursy średnie NBP'!A:G,4,FALSE),VLOOKUP(D328-1,'Kursy średnie NBP'!A:G,4,FALSE)),VLOOKUP(D328-2,'Kursy średnie NBP'!A:G,4,FALSE)),VLOOKUP(D328-3,'Kursy średnie NBP'!A:G,4,FALSE))</f>
        <v>#N/A</v>
      </c>
      <c r="G328" s="53">
        <f>IFERROR(VLOOKUP(C328,'LIBOR 3M CHF'!A:B,2,FALSE)+$D$1,'LIBOR 3M CHF'!$B$34+$D$1)</f>
        <v>1.2189999999999999E-2</v>
      </c>
      <c r="H328" s="60">
        <f t="shared" si="58"/>
        <v>22.344498498839087</v>
      </c>
      <c r="I328" s="60">
        <f t="shared" si="59"/>
        <v>375.03016118708081</v>
      </c>
      <c r="J328" s="60">
        <f t="shared" si="64"/>
        <v>397.37465968591988</v>
      </c>
      <c r="K328" s="60">
        <f t="shared" si="60"/>
        <v>21621.194776144261</v>
      </c>
      <c r="L328" s="60" t="e">
        <f t="shared" si="65"/>
        <v>#N/A</v>
      </c>
      <c r="M328" s="60" t="e">
        <f t="shared" si="66"/>
        <v>#N/A</v>
      </c>
      <c r="N328" s="60">
        <f t="shared" si="67"/>
        <v>0</v>
      </c>
      <c r="O328" s="60">
        <f t="shared" si="61"/>
        <v>21.823683996421977</v>
      </c>
      <c r="P328" s="60">
        <f t="shared" si="62"/>
        <v>366.28880828537183</v>
      </c>
      <c r="Q328" s="60">
        <f t="shared" si="68"/>
        <v>388.11249228179383</v>
      </c>
      <c r="R328" s="60">
        <f t="shared" si="69"/>
        <v>21117.239326010262</v>
      </c>
      <c r="S328" s="60">
        <f t="shared" si="70"/>
        <v>0.52081450241711025</v>
      </c>
    </row>
    <row r="329" spans="1:19" ht="15">
      <c r="A329" s="51">
        <v>25</v>
      </c>
      <c r="B329" s="52">
        <v>299</v>
      </c>
      <c r="C329" s="47">
        <f t="shared" si="63"/>
        <v>48580</v>
      </c>
      <c r="D329" s="47">
        <f t="shared" si="71"/>
        <v>48670</v>
      </c>
      <c r="E329" s="61" t="e">
        <f>VLOOKUP(D329,'Kursy BM'!A:F,3,FALSE)</f>
        <v>#N/A</v>
      </c>
      <c r="F329" s="61" t="e">
        <f>IFERROR(IFERROR(IFERROR(VLOOKUP(D329,'Kursy średnie NBP'!A:G,4,FALSE),VLOOKUP(D329-1,'Kursy średnie NBP'!A:G,4,FALSE)),VLOOKUP(D329-2,'Kursy średnie NBP'!A:G,4,FALSE)),VLOOKUP(D329-3,'Kursy średnie NBP'!A:G,4,FALSE))</f>
        <v>#N/A</v>
      </c>
      <c r="G329" s="53">
        <f>IFERROR(VLOOKUP(C329,'LIBOR 3M CHF'!A:B,2,FALSE)+$D$1,'LIBOR 3M CHF'!$B$34+$D$1)</f>
        <v>1.2189999999999999E-2</v>
      </c>
      <c r="H329" s="60">
        <f t="shared" si="58"/>
        <v>21.963530360099874</v>
      </c>
      <c r="I329" s="60">
        <f t="shared" si="59"/>
        <v>375.41112932582178</v>
      </c>
      <c r="J329" s="60">
        <f t="shared" si="64"/>
        <v>397.37465968592164</v>
      </c>
      <c r="K329" s="60">
        <f t="shared" si="60"/>
        <v>21245.78364681844</v>
      </c>
      <c r="L329" s="60" t="e">
        <f t="shared" si="65"/>
        <v>#N/A</v>
      </c>
      <c r="M329" s="60" t="e">
        <f t="shared" si="66"/>
        <v>#N/A</v>
      </c>
      <c r="N329" s="60">
        <f t="shared" si="67"/>
        <v>0</v>
      </c>
      <c r="O329" s="60">
        <f t="shared" si="61"/>
        <v>21.451595615338753</v>
      </c>
      <c r="P329" s="60">
        <f t="shared" si="62"/>
        <v>366.66089666645684</v>
      </c>
      <c r="Q329" s="60">
        <f t="shared" si="68"/>
        <v>388.1124922817956</v>
      </c>
      <c r="R329" s="60">
        <f t="shared" si="69"/>
        <v>20750.578429343805</v>
      </c>
      <c r="S329" s="60">
        <f t="shared" si="70"/>
        <v>0.51193474476112044</v>
      </c>
    </row>
    <row r="330" spans="1:19" ht="15">
      <c r="A330" s="51">
        <v>25</v>
      </c>
      <c r="B330" s="52">
        <v>300</v>
      </c>
      <c r="C330" s="47">
        <f t="shared" si="63"/>
        <v>48670</v>
      </c>
      <c r="D330" s="47">
        <f t="shared" si="71"/>
        <v>48700</v>
      </c>
      <c r="E330" s="61" t="e">
        <f>VLOOKUP(D330,'Kursy BM'!A:F,3,FALSE)</f>
        <v>#N/A</v>
      </c>
      <c r="F330" s="61" t="e">
        <f>IFERROR(IFERROR(IFERROR(VLOOKUP(D330,'Kursy średnie NBP'!A:G,4,FALSE),VLOOKUP(D330-1,'Kursy średnie NBP'!A:G,4,FALSE)),VLOOKUP(D330-2,'Kursy średnie NBP'!A:G,4,FALSE)),VLOOKUP(D330-3,'Kursy średnie NBP'!A:G,4,FALSE))</f>
        <v>#N/A</v>
      </c>
      <c r="G330" s="53">
        <f>IFERROR(VLOOKUP(C330,'LIBOR 3M CHF'!A:B,2,FALSE)+$D$1,'LIBOR 3M CHF'!$B$34+$D$1)</f>
        <v>1.2189999999999999E-2</v>
      </c>
      <c r="H330" s="60">
        <f t="shared" si="58"/>
        <v>21.582175221226397</v>
      </c>
      <c r="I330" s="60">
        <f t="shared" si="59"/>
        <v>375.79248446469478</v>
      </c>
      <c r="J330" s="60">
        <f t="shared" si="64"/>
        <v>397.37465968592119</v>
      </c>
      <c r="K330" s="60">
        <f t="shared" si="60"/>
        <v>20869.991162353745</v>
      </c>
      <c r="L330" s="60" t="e">
        <f t="shared" si="65"/>
        <v>#N/A</v>
      </c>
      <c r="M330" s="60" t="e">
        <f t="shared" si="66"/>
        <v>#N/A</v>
      </c>
      <c r="N330" s="60">
        <f t="shared" si="67"/>
        <v>0</v>
      </c>
      <c r="O330" s="60">
        <f t="shared" si="61"/>
        <v>21.079129254475077</v>
      </c>
      <c r="P330" s="60">
        <f t="shared" si="62"/>
        <v>367.03336302732009</v>
      </c>
      <c r="Q330" s="60">
        <f t="shared" si="68"/>
        <v>388.1124922817952</v>
      </c>
      <c r="R330" s="60">
        <f t="shared" si="69"/>
        <v>20383.545066316485</v>
      </c>
      <c r="S330" s="60">
        <f t="shared" si="70"/>
        <v>0.50304596675131918</v>
      </c>
    </row>
    <row r="331" spans="1:19" ht="15">
      <c r="A331" s="49">
        <v>26</v>
      </c>
      <c r="B331" s="50">
        <v>301</v>
      </c>
      <c r="C331" s="47">
        <f t="shared" si="63"/>
        <v>48670</v>
      </c>
      <c r="D331" s="47">
        <f t="shared" si="71"/>
        <v>48731</v>
      </c>
      <c r="E331" s="61" t="e">
        <f>VLOOKUP(D331,'Kursy BM'!A:F,3,FALSE)</f>
        <v>#N/A</v>
      </c>
      <c r="F331" s="61" t="e">
        <f>IFERROR(IFERROR(IFERROR(VLOOKUP(D331,'Kursy średnie NBP'!A:G,4,FALSE),VLOOKUP(D331-1,'Kursy średnie NBP'!A:G,4,FALSE)),VLOOKUP(D331-2,'Kursy średnie NBP'!A:G,4,FALSE)),VLOOKUP(D331-3,'Kursy średnie NBP'!A:G,4,FALSE))</f>
        <v>#N/A</v>
      </c>
      <c r="G331" s="53">
        <f>IFERROR(VLOOKUP(C331,'LIBOR 3M CHF'!A:B,2,FALSE)+$D$1,'LIBOR 3M CHF'!$B$34+$D$1)</f>
        <v>1.2189999999999999E-2</v>
      </c>
      <c r="H331" s="60">
        <f t="shared" si="58"/>
        <v>21.200432689091009</v>
      </c>
      <c r="I331" s="60">
        <f t="shared" si="59"/>
        <v>376.17422699683107</v>
      </c>
      <c r="J331" s="60">
        <f t="shared" si="64"/>
        <v>397.3746596859221</v>
      </c>
      <c r="K331" s="60">
        <f t="shared" si="60"/>
        <v>20493.816935356914</v>
      </c>
      <c r="L331" s="60" t="e">
        <f t="shared" si="65"/>
        <v>#N/A</v>
      </c>
      <c r="M331" s="60" t="e">
        <f t="shared" si="66"/>
        <v>#N/A</v>
      </c>
      <c r="N331" s="60">
        <f t="shared" si="67"/>
        <v>0</v>
      </c>
      <c r="O331" s="60">
        <f t="shared" si="61"/>
        <v>20.706284529866494</v>
      </c>
      <c r="P331" s="60">
        <f t="shared" si="62"/>
        <v>367.40620775192957</v>
      </c>
      <c r="Q331" s="60">
        <f t="shared" si="68"/>
        <v>388.11249228179605</v>
      </c>
      <c r="R331" s="60">
        <f t="shared" si="69"/>
        <v>20016.138858564555</v>
      </c>
      <c r="S331" s="60">
        <f t="shared" si="70"/>
        <v>0.49414815922451538</v>
      </c>
    </row>
    <row r="332" spans="1:19" ht="15">
      <c r="A332" s="49">
        <v>26</v>
      </c>
      <c r="B332" s="50">
        <v>302</v>
      </c>
      <c r="C332" s="47">
        <f t="shared" si="63"/>
        <v>48670</v>
      </c>
      <c r="D332" s="47">
        <f t="shared" si="71"/>
        <v>48761</v>
      </c>
      <c r="E332" s="61" t="e">
        <f>VLOOKUP(D332,'Kursy BM'!A:F,3,FALSE)</f>
        <v>#N/A</v>
      </c>
      <c r="F332" s="61" t="e">
        <f>IFERROR(IFERROR(IFERROR(VLOOKUP(D332,'Kursy średnie NBP'!A:G,4,FALSE),VLOOKUP(D332-1,'Kursy średnie NBP'!A:G,4,FALSE)),VLOOKUP(D332-2,'Kursy średnie NBP'!A:G,4,FALSE)),VLOOKUP(D332-3,'Kursy średnie NBP'!A:G,4,FALSE))</f>
        <v>#N/A</v>
      </c>
      <c r="G332" s="53">
        <f>IFERROR(VLOOKUP(C332,'LIBOR 3M CHF'!A:B,2,FALSE)+$D$1,'LIBOR 3M CHF'!$B$34+$D$1)</f>
        <v>1.2189999999999999E-2</v>
      </c>
      <c r="H332" s="60">
        <f t="shared" si="58"/>
        <v>20.81830237016673</v>
      </c>
      <c r="I332" s="60">
        <f t="shared" si="59"/>
        <v>376.55635731575643</v>
      </c>
      <c r="J332" s="60">
        <f t="shared" si="64"/>
        <v>397.37465968592318</v>
      </c>
      <c r="K332" s="60">
        <f t="shared" si="60"/>
        <v>20117.260578041158</v>
      </c>
      <c r="L332" s="60" t="e">
        <f t="shared" si="65"/>
        <v>#N/A</v>
      </c>
      <c r="M332" s="60" t="e">
        <f t="shared" si="66"/>
        <v>#N/A</v>
      </c>
      <c r="N332" s="60">
        <f t="shared" si="67"/>
        <v>0</v>
      </c>
      <c r="O332" s="60">
        <f t="shared" si="61"/>
        <v>20.333061057158492</v>
      </c>
      <c r="P332" s="60">
        <f t="shared" si="62"/>
        <v>367.77943122463859</v>
      </c>
      <c r="Q332" s="60">
        <f t="shared" si="68"/>
        <v>388.11249228179707</v>
      </c>
      <c r="R332" s="60">
        <f t="shared" si="69"/>
        <v>19648.359427339918</v>
      </c>
      <c r="S332" s="60">
        <f t="shared" si="70"/>
        <v>0.48524131300823825</v>
      </c>
    </row>
    <row r="333" spans="1:19" ht="15">
      <c r="A333" s="49">
        <v>26</v>
      </c>
      <c r="B333" s="50">
        <v>303</v>
      </c>
      <c r="C333" s="47">
        <f t="shared" si="63"/>
        <v>48761</v>
      </c>
      <c r="D333" s="47">
        <f t="shared" si="71"/>
        <v>48792</v>
      </c>
      <c r="E333" s="61" t="e">
        <f>VLOOKUP(D333,'Kursy BM'!A:F,3,FALSE)</f>
        <v>#N/A</v>
      </c>
      <c r="F333" s="61" t="e">
        <f>IFERROR(IFERROR(IFERROR(VLOOKUP(D333,'Kursy średnie NBP'!A:G,4,FALSE),VLOOKUP(D333-1,'Kursy średnie NBP'!A:G,4,FALSE)),VLOOKUP(D333-2,'Kursy średnie NBP'!A:G,4,FALSE)),VLOOKUP(D333-3,'Kursy średnie NBP'!A:G,4,FALSE))</f>
        <v>#N/A</v>
      </c>
      <c r="G333" s="53">
        <f>IFERROR(VLOOKUP(C333,'LIBOR 3M CHF'!A:B,2,FALSE)+$D$1,'LIBOR 3M CHF'!$B$34+$D$1)</f>
        <v>1.2189999999999999E-2</v>
      </c>
      <c r="H333" s="60">
        <f t="shared" si="58"/>
        <v>20.435783870526809</v>
      </c>
      <c r="I333" s="60">
        <f t="shared" si="59"/>
        <v>376.93887581539911</v>
      </c>
      <c r="J333" s="60">
        <f t="shared" si="64"/>
        <v>397.37465968592591</v>
      </c>
      <c r="K333" s="60">
        <f t="shared" si="60"/>
        <v>19740.32170222576</v>
      </c>
      <c r="L333" s="60" t="e">
        <f t="shared" si="65"/>
        <v>#N/A</v>
      </c>
      <c r="M333" s="60" t="e">
        <f t="shared" si="66"/>
        <v>#N/A</v>
      </c>
      <c r="N333" s="60">
        <f t="shared" si="67"/>
        <v>0</v>
      </c>
      <c r="O333" s="60">
        <f t="shared" si="61"/>
        <v>19.959458451606132</v>
      </c>
      <c r="P333" s="60">
        <f t="shared" si="62"/>
        <v>368.15303383019369</v>
      </c>
      <c r="Q333" s="60">
        <f t="shared" si="68"/>
        <v>388.1124922817998</v>
      </c>
      <c r="R333" s="60">
        <f t="shared" si="69"/>
        <v>19280.206393509725</v>
      </c>
      <c r="S333" s="60">
        <f t="shared" si="70"/>
        <v>0.47632541892067692</v>
      </c>
    </row>
    <row r="334" spans="1:19" ht="15">
      <c r="A334" s="49">
        <v>26</v>
      </c>
      <c r="B334" s="50">
        <v>304</v>
      </c>
      <c r="C334" s="47">
        <f t="shared" si="63"/>
        <v>48761</v>
      </c>
      <c r="D334" s="47">
        <f t="shared" si="71"/>
        <v>48823</v>
      </c>
      <c r="E334" s="61" t="e">
        <f>VLOOKUP(D334,'Kursy BM'!A:F,3,FALSE)</f>
        <v>#N/A</v>
      </c>
      <c r="F334" s="61" t="e">
        <f>IFERROR(IFERROR(IFERROR(VLOOKUP(D334,'Kursy średnie NBP'!A:G,4,FALSE),VLOOKUP(D334-1,'Kursy średnie NBP'!A:G,4,FALSE)),VLOOKUP(D334-2,'Kursy średnie NBP'!A:G,4,FALSE)),VLOOKUP(D334-3,'Kursy średnie NBP'!A:G,4,FALSE))</f>
        <v>#N/A</v>
      </c>
      <c r="G334" s="53">
        <f>IFERROR(VLOOKUP(C334,'LIBOR 3M CHF'!A:B,2,FALSE)+$D$1,'LIBOR 3M CHF'!$B$34+$D$1)</f>
        <v>1.2189999999999999E-2</v>
      </c>
      <c r="H334" s="60">
        <f t="shared" si="58"/>
        <v>20.05287679584433</v>
      </c>
      <c r="I334" s="60">
        <f t="shared" si="59"/>
        <v>377.32178289008044</v>
      </c>
      <c r="J334" s="60">
        <f t="shared" si="64"/>
        <v>397.37465968592477</v>
      </c>
      <c r="K334" s="60">
        <f t="shared" si="60"/>
        <v>19362.999919335678</v>
      </c>
      <c r="L334" s="60" t="e">
        <f t="shared" si="65"/>
        <v>#N/A</v>
      </c>
      <c r="M334" s="60" t="e">
        <f t="shared" si="66"/>
        <v>#N/A</v>
      </c>
      <c r="N334" s="60">
        <f t="shared" si="67"/>
        <v>0</v>
      </c>
      <c r="O334" s="60">
        <f t="shared" si="61"/>
        <v>19.585476328073625</v>
      </c>
      <c r="P334" s="60">
        <f t="shared" si="62"/>
        <v>368.52701595372503</v>
      </c>
      <c r="Q334" s="60">
        <f t="shared" si="68"/>
        <v>388.11249228179867</v>
      </c>
      <c r="R334" s="60">
        <f t="shared" si="69"/>
        <v>18911.679377556</v>
      </c>
      <c r="S334" s="60">
        <f t="shared" si="70"/>
        <v>0.46740046777070532</v>
      </c>
    </row>
    <row r="335" spans="1:19" ht="15">
      <c r="A335" s="49">
        <v>26</v>
      </c>
      <c r="B335" s="50">
        <v>305</v>
      </c>
      <c r="C335" s="47">
        <f t="shared" si="63"/>
        <v>48761</v>
      </c>
      <c r="D335" s="47">
        <f t="shared" si="71"/>
        <v>48853</v>
      </c>
      <c r="E335" s="61" t="e">
        <f>VLOOKUP(D335,'Kursy BM'!A:F,3,FALSE)</f>
        <v>#N/A</v>
      </c>
      <c r="F335" s="61" t="e">
        <f>IFERROR(IFERROR(IFERROR(VLOOKUP(D335,'Kursy średnie NBP'!A:G,4,FALSE),VLOOKUP(D335-1,'Kursy średnie NBP'!A:G,4,FALSE)),VLOOKUP(D335-2,'Kursy średnie NBP'!A:G,4,FALSE)),VLOOKUP(D335-3,'Kursy średnie NBP'!A:G,4,FALSE))</f>
        <v>#N/A</v>
      </c>
      <c r="G335" s="53">
        <f>IFERROR(VLOOKUP(C335,'LIBOR 3M CHF'!A:B,2,FALSE)+$D$1,'LIBOR 3M CHF'!$B$34+$D$1)</f>
        <v>1.2189999999999999E-2</v>
      </c>
      <c r="H335" s="60">
        <f t="shared" si="58"/>
        <v>19.669580751391823</v>
      </c>
      <c r="I335" s="60">
        <f t="shared" si="59"/>
        <v>377.70507893453401</v>
      </c>
      <c r="J335" s="60">
        <f t="shared" si="64"/>
        <v>397.37465968592585</v>
      </c>
      <c r="K335" s="60">
        <f t="shared" si="60"/>
        <v>18985.294840401144</v>
      </c>
      <c r="L335" s="60" t="e">
        <f t="shared" si="65"/>
        <v>#N/A</v>
      </c>
      <c r="M335" s="60" t="e">
        <f t="shared" si="66"/>
        <v>#N/A</v>
      </c>
      <c r="N335" s="60">
        <f t="shared" si="67"/>
        <v>0</v>
      </c>
      <c r="O335" s="60">
        <f t="shared" si="61"/>
        <v>19.211114301033966</v>
      </c>
      <c r="P335" s="60">
        <f t="shared" si="62"/>
        <v>368.9013779807658</v>
      </c>
      <c r="Q335" s="60">
        <f t="shared" si="68"/>
        <v>388.11249228179975</v>
      </c>
      <c r="R335" s="60">
        <f t="shared" si="69"/>
        <v>18542.777999575235</v>
      </c>
      <c r="S335" s="60">
        <f t="shared" si="70"/>
        <v>0.45846645035785727</v>
      </c>
    </row>
    <row r="336" spans="1:19" ht="15">
      <c r="A336" s="49">
        <v>26</v>
      </c>
      <c r="B336" s="50">
        <v>306</v>
      </c>
      <c r="C336" s="47">
        <f t="shared" si="63"/>
        <v>48853</v>
      </c>
      <c r="D336" s="47">
        <f t="shared" si="71"/>
        <v>48884</v>
      </c>
      <c r="E336" s="61" t="e">
        <f>VLOOKUP(D336,'Kursy BM'!A:F,3,FALSE)</f>
        <v>#N/A</v>
      </c>
      <c r="F336" s="61" t="e">
        <f>IFERROR(IFERROR(IFERROR(VLOOKUP(D336,'Kursy średnie NBP'!A:G,4,FALSE),VLOOKUP(D336-1,'Kursy średnie NBP'!A:G,4,FALSE)),VLOOKUP(D336-2,'Kursy średnie NBP'!A:G,4,FALSE)),VLOOKUP(D336-3,'Kursy średnie NBP'!A:G,4,FALSE))</f>
        <v>#N/A</v>
      </c>
      <c r="G336" s="53">
        <f>IFERROR(VLOOKUP(C336,'LIBOR 3M CHF'!A:B,2,FALSE)+$D$1,'LIBOR 3M CHF'!$B$34+$D$1)</f>
        <v>1.2189999999999999E-2</v>
      </c>
      <c r="H336" s="60">
        <f t="shared" si="58"/>
        <v>19.285895342040828</v>
      </c>
      <c r="I336" s="60">
        <f t="shared" si="59"/>
        <v>378.08876434388702</v>
      </c>
      <c r="J336" s="60">
        <f t="shared" si="64"/>
        <v>397.37465968592784</v>
      </c>
      <c r="K336" s="60">
        <f t="shared" si="60"/>
        <v>18607.206076057257</v>
      </c>
      <c r="L336" s="60" t="e">
        <f t="shared" si="65"/>
        <v>#N/A</v>
      </c>
      <c r="M336" s="60" t="e">
        <f t="shared" si="66"/>
        <v>#N/A</v>
      </c>
      <c r="N336" s="60">
        <f t="shared" si="67"/>
        <v>0</v>
      </c>
      <c r="O336" s="60">
        <f t="shared" si="61"/>
        <v>18.836371984568508</v>
      </c>
      <c r="P336" s="60">
        <f t="shared" si="62"/>
        <v>369.27612029723321</v>
      </c>
      <c r="Q336" s="60">
        <f t="shared" si="68"/>
        <v>388.11249228180174</v>
      </c>
      <c r="R336" s="60">
        <f t="shared" si="69"/>
        <v>18173.501879278003</v>
      </c>
      <c r="S336" s="60">
        <f t="shared" si="70"/>
        <v>0.44952335747231942</v>
      </c>
    </row>
    <row r="337" spans="1:19" ht="15">
      <c r="A337" s="49">
        <v>26</v>
      </c>
      <c r="B337" s="50">
        <v>307</v>
      </c>
      <c r="C337" s="47">
        <f t="shared" si="63"/>
        <v>48853</v>
      </c>
      <c r="D337" s="47">
        <f t="shared" si="71"/>
        <v>48914</v>
      </c>
      <c r="E337" s="61" t="e">
        <f>VLOOKUP(D337,'Kursy BM'!A:F,3,FALSE)</f>
        <v>#N/A</v>
      </c>
      <c r="F337" s="61" t="e">
        <f>IFERROR(IFERROR(IFERROR(VLOOKUP(D337,'Kursy średnie NBP'!A:G,4,FALSE),VLOOKUP(D337-1,'Kursy średnie NBP'!A:G,4,FALSE)),VLOOKUP(D337-2,'Kursy średnie NBP'!A:G,4,FALSE)),VLOOKUP(D337-3,'Kursy średnie NBP'!A:G,4,FALSE))</f>
        <v>#N/A</v>
      </c>
      <c r="G337" s="53">
        <f>IFERROR(VLOOKUP(C337,'LIBOR 3M CHF'!A:B,2,FALSE)+$D$1,'LIBOR 3M CHF'!$B$34+$D$1)</f>
        <v>1.2189999999999999E-2</v>
      </c>
      <c r="H337" s="60">
        <f t="shared" si="58"/>
        <v>18.901820172261495</v>
      </c>
      <c r="I337" s="60">
        <f t="shared" si="59"/>
        <v>378.47283951366649</v>
      </c>
      <c r="J337" s="60">
        <f t="shared" si="64"/>
        <v>397.37465968592801</v>
      </c>
      <c r="K337" s="60">
        <f t="shared" si="60"/>
        <v>18228.73323654359</v>
      </c>
      <c r="L337" s="60" t="e">
        <f t="shared" si="65"/>
        <v>#N/A</v>
      </c>
      <c r="M337" s="60" t="e">
        <f t="shared" si="66"/>
        <v>#N/A</v>
      </c>
      <c r="N337" s="60">
        <f t="shared" si="67"/>
        <v>0</v>
      </c>
      <c r="O337" s="60">
        <f t="shared" si="61"/>
        <v>18.461248992366571</v>
      </c>
      <c r="P337" s="60">
        <f t="shared" si="62"/>
        <v>369.65124328943534</v>
      </c>
      <c r="Q337" s="60">
        <f t="shared" si="68"/>
        <v>388.11249228180191</v>
      </c>
      <c r="R337" s="60">
        <f t="shared" si="69"/>
        <v>17803.850635988569</v>
      </c>
      <c r="S337" s="60">
        <f t="shared" si="70"/>
        <v>0.44057117989492411</v>
      </c>
    </row>
    <row r="338" spans="1:19" ht="15">
      <c r="A338" s="49">
        <v>26</v>
      </c>
      <c r="B338" s="50">
        <v>308</v>
      </c>
      <c r="C338" s="47">
        <f t="shared" si="63"/>
        <v>48853</v>
      </c>
      <c r="D338" s="47">
        <f t="shared" si="71"/>
        <v>48945</v>
      </c>
      <c r="E338" s="61" t="e">
        <f>VLOOKUP(D338,'Kursy BM'!A:F,3,FALSE)</f>
        <v>#N/A</v>
      </c>
      <c r="F338" s="61" t="e">
        <f>IFERROR(IFERROR(IFERROR(VLOOKUP(D338,'Kursy średnie NBP'!A:G,4,FALSE),VLOOKUP(D338-1,'Kursy średnie NBP'!A:G,4,FALSE)),VLOOKUP(D338-2,'Kursy średnie NBP'!A:G,4,FALSE)),VLOOKUP(D338-3,'Kursy średnie NBP'!A:G,4,FALSE))</f>
        <v>#N/A</v>
      </c>
      <c r="G338" s="53">
        <f>IFERROR(VLOOKUP(C338,'LIBOR 3M CHF'!A:B,2,FALSE)+$D$1,'LIBOR 3M CHF'!$B$34+$D$1)</f>
        <v>1.2189999999999999E-2</v>
      </c>
      <c r="H338" s="60">
        <f t="shared" si="58"/>
        <v>18.517354846122196</v>
      </c>
      <c r="I338" s="60">
        <f t="shared" si="59"/>
        <v>378.85730483980825</v>
      </c>
      <c r="J338" s="60">
        <f t="shared" si="64"/>
        <v>397.37465968593045</v>
      </c>
      <c r="K338" s="60">
        <f t="shared" si="60"/>
        <v>17849.875931703784</v>
      </c>
      <c r="L338" s="60" t="e">
        <f t="shared" si="65"/>
        <v>#N/A</v>
      </c>
      <c r="M338" s="60" t="e">
        <f t="shared" si="66"/>
        <v>#N/A</v>
      </c>
      <c r="N338" s="60">
        <f t="shared" si="67"/>
        <v>0</v>
      </c>
      <c r="O338" s="60">
        <f t="shared" si="61"/>
        <v>18.085744937725053</v>
      </c>
      <c r="P338" s="60">
        <f t="shared" si="62"/>
        <v>370.02674734407918</v>
      </c>
      <c r="Q338" s="60">
        <f t="shared" si="68"/>
        <v>388.11249228180424</v>
      </c>
      <c r="R338" s="60">
        <f t="shared" si="69"/>
        <v>17433.823888644489</v>
      </c>
      <c r="S338" s="60">
        <f t="shared" si="70"/>
        <v>0.43160990839714231</v>
      </c>
    </row>
    <row r="339" spans="1:19" ht="15">
      <c r="A339" s="49">
        <v>26</v>
      </c>
      <c r="B339" s="50">
        <v>309</v>
      </c>
      <c r="C339" s="47">
        <f t="shared" si="63"/>
        <v>48945</v>
      </c>
      <c r="D339" s="47">
        <f t="shared" si="71"/>
        <v>48976</v>
      </c>
      <c r="E339" s="61" t="e">
        <f>VLOOKUP(D339,'Kursy BM'!A:F,3,FALSE)</f>
        <v>#N/A</v>
      </c>
      <c r="F339" s="61" t="e">
        <f>IFERROR(IFERROR(IFERROR(VLOOKUP(D339,'Kursy średnie NBP'!A:G,4,FALSE),VLOOKUP(D339-1,'Kursy średnie NBP'!A:G,4,FALSE)),VLOOKUP(D339-2,'Kursy średnie NBP'!A:G,4,FALSE)),VLOOKUP(D339-3,'Kursy średnie NBP'!A:G,4,FALSE))</f>
        <v>#N/A</v>
      </c>
      <c r="G339" s="53">
        <f>IFERROR(VLOOKUP(C339,'LIBOR 3M CHF'!A:B,2,FALSE)+$D$1,'LIBOR 3M CHF'!$B$34+$D$1)</f>
        <v>1.2189999999999999E-2</v>
      </c>
      <c r="H339" s="60">
        <f t="shared" si="58"/>
        <v>18.132498967289091</v>
      </c>
      <c r="I339" s="60">
        <f t="shared" si="59"/>
        <v>379.24216071864157</v>
      </c>
      <c r="J339" s="60">
        <f t="shared" si="64"/>
        <v>397.37465968593068</v>
      </c>
      <c r="K339" s="60">
        <f t="shared" si="60"/>
        <v>17470.633770985143</v>
      </c>
      <c r="L339" s="60" t="e">
        <f t="shared" si="65"/>
        <v>#N/A</v>
      </c>
      <c r="M339" s="60" t="e">
        <f t="shared" si="66"/>
        <v>#N/A</v>
      </c>
      <c r="N339" s="60">
        <f t="shared" si="67"/>
        <v>0</v>
      </c>
      <c r="O339" s="60">
        <f t="shared" si="61"/>
        <v>17.709859433548026</v>
      </c>
      <c r="P339" s="60">
        <f t="shared" si="62"/>
        <v>370.40263284825647</v>
      </c>
      <c r="Q339" s="60">
        <f t="shared" si="68"/>
        <v>388.11249228180452</v>
      </c>
      <c r="R339" s="60">
        <f t="shared" si="69"/>
        <v>17063.421255796231</v>
      </c>
      <c r="S339" s="60">
        <f t="shared" si="70"/>
        <v>0.42263953374106578</v>
      </c>
    </row>
    <row r="340" spans="1:19" ht="15">
      <c r="A340" s="49">
        <v>26</v>
      </c>
      <c r="B340" s="50">
        <v>310</v>
      </c>
      <c r="C340" s="47">
        <f t="shared" si="63"/>
        <v>48945</v>
      </c>
      <c r="D340" s="47">
        <f t="shared" si="71"/>
        <v>49004</v>
      </c>
      <c r="E340" s="61" t="e">
        <f>VLOOKUP(D340,'Kursy BM'!A:F,3,FALSE)</f>
        <v>#N/A</v>
      </c>
      <c r="F340" s="61" t="e">
        <f>IFERROR(IFERROR(IFERROR(VLOOKUP(D340,'Kursy średnie NBP'!A:G,4,FALSE),VLOOKUP(D340-1,'Kursy średnie NBP'!A:G,4,FALSE)),VLOOKUP(D340-2,'Kursy średnie NBP'!A:G,4,FALSE)),VLOOKUP(D340-3,'Kursy średnie NBP'!A:G,4,FALSE))</f>
        <v>#N/A</v>
      </c>
      <c r="G340" s="53">
        <f>IFERROR(VLOOKUP(C340,'LIBOR 3M CHF'!A:B,2,FALSE)+$D$1,'LIBOR 3M CHF'!$B$34+$D$1)</f>
        <v>1.2189999999999999E-2</v>
      </c>
      <c r="H340" s="60">
        <f t="shared" si="58"/>
        <v>17.74725213902574</v>
      </c>
      <c r="I340" s="60">
        <f t="shared" si="59"/>
        <v>379.62740754690509</v>
      </c>
      <c r="J340" s="60">
        <f t="shared" si="64"/>
        <v>397.37465968593085</v>
      </c>
      <c r="K340" s="60">
        <f t="shared" si="60"/>
        <v>17091.006363438239</v>
      </c>
      <c r="L340" s="60" t="e">
        <f t="shared" si="65"/>
        <v>#N/A</v>
      </c>
      <c r="M340" s="60" t="e">
        <f t="shared" si="66"/>
        <v>#N/A</v>
      </c>
      <c r="N340" s="60">
        <f t="shared" si="67"/>
        <v>0</v>
      </c>
      <c r="O340" s="60">
        <f t="shared" si="61"/>
        <v>17.333592092346336</v>
      </c>
      <c r="P340" s="60">
        <f t="shared" si="62"/>
        <v>370.77890018945823</v>
      </c>
      <c r="Q340" s="60">
        <f t="shared" si="68"/>
        <v>388.11249228180458</v>
      </c>
      <c r="R340" s="60">
        <f t="shared" si="69"/>
        <v>16692.642355606771</v>
      </c>
      <c r="S340" s="60">
        <f t="shared" si="70"/>
        <v>0.41366004667940359</v>
      </c>
    </row>
    <row r="341" spans="1:19" ht="15">
      <c r="A341" s="49">
        <v>26</v>
      </c>
      <c r="B341" s="50">
        <v>311</v>
      </c>
      <c r="C341" s="47">
        <f t="shared" si="63"/>
        <v>48945</v>
      </c>
      <c r="D341" s="47">
        <f t="shared" si="71"/>
        <v>49035</v>
      </c>
      <c r="E341" s="61" t="e">
        <f>VLOOKUP(D341,'Kursy BM'!A:F,3,FALSE)</f>
        <v>#N/A</v>
      </c>
      <c r="F341" s="61" t="e">
        <f>IFERROR(IFERROR(IFERROR(VLOOKUP(D341,'Kursy średnie NBP'!A:G,4,FALSE),VLOOKUP(D341-1,'Kursy średnie NBP'!A:G,4,FALSE)),VLOOKUP(D341-2,'Kursy średnie NBP'!A:G,4,FALSE)),VLOOKUP(D341-3,'Kursy średnie NBP'!A:G,4,FALSE))</f>
        <v>#N/A</v>
      </c>
      <c r="G341" s="53">
        <f>IFERROR(VLOOKUP(C341,'LIBOR 3M CHF'!A:B,2,FALSE)+$D$1,'LIBOR 3M CHF'!$B$34+$D$1)</f>
        <v>1.2189999999999999E-2</v>
      </c>
      <c r="H341" s="60">
        <f t="shared" si="58"/>
        <v>17.361613964192674</v>
      </c>
      <c r="I341" s="60">
        <f t="shared" si="59"/>
        <v>380.01304572174024</v>
      </c>
      <c r="J341" s="60">
        <f t="shared" si="64"/>
        <v>397.3746596859329</v>
      </c>
      <c r="K341" s="60">
        <f t="shared" si="60"/>
        <v>16710.993317716497</v>
      </c>
      <c r="L341" s="60" t="e">
        <f t="shared" si="65"/>
        <v>#N/A</v>
      </c>
      <c r="M341" s="60" t="e">
        <f t="shared" si="66"/>
        <v>#N/A</v>
      </c>
      <c r="N341" s="60">
        <f t="shared" si="67"/>
        <v>0</v>
      </c>
      <c r="O341" s="60">
        <f t="shared" si="61"/>
        <v>16.95694252623721</v>
      </c>
      <c r="P341" s="60">
        <f t="shared" si="62"/>
        <v>371.15554975556933</v>
      </c>
      <c r="Q341" s="60">
        <f t="shared" si="68"/>
        <v>388.11249228180651</v>
      </c>
      <c r="R341" s="60">
        <f t="shared" si="69"/>
        <v>16321.486805851202</v>
      </c>
      <c r="S341" s="60">
        <f t="shared" si="70"/>
        <v>0.40467143795546434</v>
      </c>
    </row>
    <row r="342" spans="1:19" ht="15">
      <c r="A342" s="49">
        <v>26</v>
      </c>
      <c r="B342" s="50">
        <v>312</v>
      </c>
      <c r="C342" s="47">
        <f t="shared" si="63"/>
        <v>49035</v>
      </c>
      <c r="D342" s="47">
        <f t="shared" si="71"/>
        <v>49065</v>
      </c>
      <c r="E342" s="61" t="e">
        <f>VLOOKUP(D342,'Kursy BM'!A:F,3,FALSE)</f>
        <v>#N/A</v>
      </c>
      <c r="F342" s="61" t="e">
        <f>IFERROR(IFERROR(IFERROR(VLOOKUP(D342,'Kursy średnie NBP'!A:G,4,FALSE),VLOOKUP(D342-1,'Kursy średnie NBP'!A:G,4,FALSE)),VLOOKUP(D342-2,'Kursy średnie NBP'!A:G,4,FALSE)),VLOOKUP(D342-3,'Kursy średnie NBP'!A:G,4,FALSE))</f>
        <v>#N/A</v>
      </c>
      <c r="G342" s="53">
        <f>IFERROR(VLOOKUP(C342,'LIBOR 3M CHF'!A:B,2,FALSE)+$D$1,'LIBOR 3M CHF'!$B$34+$D$1)</f>
        <v>1.2189999999999999E-2</v>
      </c>
      <c r="H342" s="60">
        <f t="shared" si="58"/>
        <v>16.975584045247007</v>
      </c>
      <c r="I342" s="60">
        <f t="shared" si="59"/>
        <v>380.39907564068733</v>
      </c>
      <c r="J342" s="60">
        <f t="shared" si="64"/>
        <v>397.37465968593432</v>
      </c>
      <c r="K342" s="60">
        <f t="shared" si="60"/>
        <v>16330.594242075809</v>
      </c>
      <c r="L342" s="60" t="e">
        <f t="shared" si="65"/>
        <v>#N/A</v>
      </c>
      <c r="M342" s="60" t="e">
        <f t="shared" si="66"/>
        <v>#N/A</v>
      </c>
      <c r="N342" s="60">
        <f t="shared" si="67"/>
        <v>0</v>
      </c>
      <c r="O342" s="60">
        <f t="shared" si="61"/>
        <v>16.579910346943844</v>
      </c>
      <c r="P342" s="60">
        <f t="shared" si="62"/>
        <v>371.53258193486414</v>
      </c>
      <c r="Q342" s="60">
        <f t="shared" si="68"/>
        <v>388.11249228180799</v>
      </c>
      <c r="R342" s="60">
        <f t="shared" si="69"/>
        <v>15949.954223916338</v>
      </c>
      <c r="S342" s="60">
        <f t="shared" si="70"/>
        <v>0.39567369830316323</v>
      </c>
    </row>
    <row r="343" spans="1:19" ht="15">
      <c r="A343" s="51">
        <v>27</v>
      </c>
      <c r="B343" s="52">
        <v>313</v>
      </c>
      <c r="C343" s="47">
        <f t="shared" si="63"/>
        <v>49035</v>
      </c>
      <c r="D343" s="47">
        <f t="shared" si="71"/>
        <v>49096</v>
      </c>
      <c r="E343" s="61" t="e">
        <f>VLOOKUP(D343,'Kursy BM'!A:F,3,FALSE)</f>
        <v>#N/A</v>
      </c>
      <c r="F343" s="61" t="e">
        <f>IFERROR(IFERROR(IFERROR(VLOOKUP(D343,'Kursy średnie NBP'!A:G,4,FALSE),VLOOKUP(D343-1,'Kursy średnie NBP'!A:G,4,FALSE)),VLOOKUP(D343-2,'Kursy średnie NBP'!A:G,4,FALSE)),VLOOKUP(D343-3,'Kursy średnie NBP'!A:G,4,FALSE))</f>
        <v>#N/A</v>
      </c>
      <c r="G343" s="53">
        <f>IFERROR(VLOOKUP(C343,'LIBOR 3M CHF'!A:B,2,FALSE)+$D$1,'LIBOR 3M CHF'!$B$34+$D$1)</f>
        <v>1.2189999999999999E-2</v>
      </c>
      <c r="H343" s="60">
        <f t="shared" si="58"/>
        <v>16.589161984242008</v>
      </c>
      <c r="I343" s="60">
        <f t="shared" si="59"/>
        <v>380.78549770169388</v>
      </c>
      <c r="J343" s="60">
        <f t="shared" si="64"/>
        <v>397.37465968593591</v>
      </c>
      <c r="K343" s="60">
        <f t="shared" si="60"/>
        <v>15949.808744374115</v>
      </c>
      <c r="L343" s="60" t="e">
        <f t="shared" si="65"/>
        <v>#N/A</v>
      </c>
      <c r="M343" s="60" t="e">
        <f t="shared" si="66"/>
        <v>#N/A</v>
      </c>
      <c r="N343" s="60">
        <f t="shared" si="67"/>
        <v>0</v>
      </c>
      <c r="O343" s="60">
        <f t="shared" si="61"/>
        <v>16.20249516579501</v>
      </c>
      <c r="P343" s="60">
        <f t="shared" si="62"/>
        <v>371.90999711601449</v>
      </c>
      <c r="Q343" s="60">
        <f t="shared" si="68"/>
        <v>388.11249228180952</v>
      </c>
      <c r="R343" s="60">
        <f t="shared" si="69"/>
        <v>15578.044226800324</v>
      </c>
      <c r="S343" s="60">
        <f t="shared" si="70"/>
        <v>0.38666681844699724</v>
      </c>
    </row>
    <row r="344" spans="1:19" ht="15">
      <c r="A344" s="51">
        <v>27</v>
      </c>
      <c r="B344" s="52">
        <v>314</v>
      </c>
      <c r="C344" s="47">
        <f t="shared" si="63"/>
        <v>49035</v>
      </c>
      <c r="D344" s="47">
        <f t="shared" si="71"/>
        <v>49126</v>
      </c>
      <c r="E344" s="61" t="e">
        <f>VLOOKUP(D344,'Kursy BM'!A:F,3,FALSE)</f>
        <v>#N/A</v>
      </c>
      <c r="F344" s="61" t="e">
        <f>IFERROR(IFERROR(IFERROR(VLOOKUP(D344,'Kursy średnie NBP'!A:G,4,FALSE),VLOOKUP(D344-1,'Kursy średnie NBP'!A:G,4,FALSE)),VLOOKUP(D344-2,'Kursy średnie NBP'!A:G,4,FALSE)),VLOOKUP(D344-3,'Kursy średnie NBP'!A:G,4,FALSE))</f>
        <v>#N/A</v>
      </c>
      <c r="G344" s="53">
        <f>IFERROR(VLOOKUP(C344,'LIBOR 3M CHF'!A:B,2,FALSE)+$D$1,'LIBOR 3M CHF'!$B$34+$D$1)</f>
        <v>1.2189999999999999E-2</v>
      </c>
      <c r="H344" s="60">
        <f t="shared" si="58"/>
        <v>16.202347382826705</v>
      </c>
      <c r="I344" s="60">
        <f t="shared" si="59"/>
        <v>381.17231230310841</v>
      </c>
      <c r="J344" s="60">
        <f t="shared" si="64"/>
        <v>397.37465968593511</v>
      </c>
      <c r="K344" s="60">
        <f t="shared" si="60"/>
        <v>15568.636432071007</v>
      </c>
      <c r="L344" s="60" t="e">
        <f t="shared" si="65"/>
        <v>#N/A</v>
      </c>
      <c r="M344" s="60" t="e">
        <f t="shared" si="66"/>
        <v>#N/A</v>
      </c>
      <c r="N344" s="60">
        <f t="shared" si="67"/>
        <v>0</v>
      </c>
      <c r="O344" s="60">
        <f t="shared" si="61"/>
        <v>15.824696593724662</v>
      </c>
      <c r="P344" s="60">
        <f t="shared" si="62"/>
        <v>372.2877956880842</v>
      </c>
      <c r="Q344" s="60">
        <f t="shared" si="68"/>
        <v>388.11249228180884</v>
      </c>
      <c r="R344" s="60">
        <f t="shared" si="69"/>
        <v>15205.756431112241</v>
      </c>
      <c r="S344" s="60">
        <f t="shared" si="70"/>
        <v>0.3776507891020433</v>
      </c>
    </row>
    <row r="345" spans="1:19" ht="15">
      <c r="A345" s="51">
        <v>27</v>
      </c>
      <c r="B345" s="52">
        <v>315</v>
      </c>
      <c r="C345" s="47">
        <f t="shared" si="63"/>
        <v>49126</v>
      </c>
      <c r="D345" s="47">
        <f t="shared" si="71"/>
        <v>49157</v>
      </c>
      <c r="E345" s="61" t="e">
        <f>VLOOKUP(D345,'Kursy BM'!A:F,3,FALSE)</f>
        <v>#N/A</v>
      </c>
      <c r="F345" s="61" t="e">
        <f>IFERROR(IFERROR(IFERROR(VLOOKUP(D345,'Kursy średnie NBP'!A:G,4,FALSE),VLOOKUP(D345-1,'Kursy średnie NBP'!A:G,4,FALSE)),VLOOKUP(D345-2,'Kursy średnie NBP'!A:G,4,FALSE)),VLOOKUP(D345-3,'Kursy średnie NBP'!A:G,4,FALSE))</f>
        <v>#N/A</v>
      </c>
      <c r="G345" s="53">
        <f>IFERROR(VLOOKUP(C345,'LIBOR 3M CHF'!A:B,2,FALSE)+$D$1,'LIBOR 3M CHF'!$B$34+$D$1)</f>
        <v>1.2189999999999999E-2</v>
      </c>
      <c r="H345" s="60">
        <f t="shared" si="58"/>
        <v>15.815139842245463</v>
      </c>
      <c r="I345" s="60">
        <f t="shared" si="59"/>
        <v>381.55951984369131</v>
      </c>
      <c r="J345" s="60">
        <f t="shared" si="64"/>
        <v>397.37465968593676</v>
      </c>
      <c r="K345" s="60">
        <f t="shared" si="60"/>
        <v>15187.076912227316</v>
      </c>
      <c r="L345" s="60" t="e">
        <f t="shared" si="65"/>
        <v>#N/A</v>
      </c>
      <c r="M345" s="60" t="e">
        <f t="shared" si="66"/>
        <v>#N/A</v>
      </c>
      <c r="N345" s="60">
        <f t="shared" si="67"/>
        <v>0</v>
      </c>
      <c r="O345" s="60">
        <f t="shared" si="61"/>
        <v>15.446514241271515</v>
      </c>
      <c r="P345" s="60">
        <f t="shared" si="62"/>
        <v>372.66597804053885</v>
      </c>
      <c r="Q345" s="60">
        <f t="shared" si="68"/>
        <v>388.11249228181038</v>
      </c>
      <c r="R345" s="60">
        <f t="shared" si="69"/>
        <v>14833.090453071702</v>
      </c>
      <c r="S345" s="60">
        <f t="shared" si="70"/>
        <v>0.3686256009739477</v>
      </c>
    </row>
    <row r="346" spans="1:19" ht="15">
      <c r="A346" s="51">
        <v>27</v>
      </c>
      <c r="B346" s="52">
        <v>316</v>
      </c>
      <c r="C346" s="47">
        <f t="shared" si="63"/>
        <v>49126</v>
      </c>
      <c r="D346" s="47">
        <f t="shared" si="71"/>
        <v>49188</v>
      </c>
      <c r="E346" s="61" t="e">
        <f>VLOOKUP(D346,'Kursy BM'!A:F,3,FALSE)</f>
        <v>#N/A</v>
      </c>
      <c r="F346" s="61" t="e">
        <f>IFERROR(IFERROR(IFERROR(VLOOKUP(D346,'Kursy średnie NBP'!A:G,4,FALSE),VLOOKUP(D346-1,'Kursy średnie NBP'!A:G,4,FALSE)),VLOOKUP(D346-2,'Kursy średnie NBP'!A:G,4,FALSE)),VLOOKUP(D346-3,'Kursy średnie NBP'!A:G,4,FALSE))</f>
        <v>#N/A</v>
      </c>
      <c r="G346" s="53">
        <f>IFERROR(VLOOKUP(C346,'LIBOR 3M CHF'!A:B,2,FALSE)+$D$1,'LIBOR 3M CHF'!$B$34+$D$1)</f>
        <v>1.2189999999999999E-2</v>
      </c>
      <c r="H346" s="60">
        <f t="shared" si="58"/>
        <v>15.427538963337581</v>
      </c>
      <c r="I346" s="60">
        <f t="shared" si="59"/>
        <v>381.9471207226004</v>
      </c>
      <c r="J346" s="60">
        <f t="shared" si="64"/>
        <v>397.37465968593796</v>
      </c>
      <c r="K346" s="60">
        <f t="shared" si="60"/>
        <v>14805.129791504716</v>
      </c>
      <c r="L346" s="60" t="e">
        <f t="shared" si="65"/>
        <v>#N/A</v>
      </c>
      <c r="M346" s="60" t="e">
        <f t="shared" si="66"/>
        <v>#N/A</v>
      </c>
      <c r="N346" s="60">
        <f t="shared" si="67"/>
        <v>0</v>
      </c>
      <c r="O346" s="60">
        <f t="shared" si="61"/>
        <v>15.067947718578669</v>
      </c>
      <c r="P346" s="60">
        <f t="shared" si="62"/>
        <v>373.04454456323288</v>
      </c>
      <c r="Q346" s="60">
        <f t="shared" si="68"/>
        <v>388.11249228181157</v>
      </c>
      <c r="R346" s="60">
        <f t="shared" si="69"/>
        <v>14460.045908508469</v>
      </c>
      <c r="S346" s="60">
        <f t="shared" si="70"/>
        <v>0.3595912447589118</v>
      </c>
    </row>
    <row r="347" spans="1:19" ht="15">
      <c r="A347" s="51">
        <v>27</v>
      </c>
      <c r="B347" s="52">
        <v>317</v>
      </c>
      <c r="C347" s="47">
        <f t="shared" si="63"/>
        <v>49126</v>
      </c>
      <c r="D347" s="47">
        <f t="shared" si="71"/>
        <v>49218</v>
      </c>
      <c r="E347" s="61" t="e">
        <f>VLOOKUP(D347,'Kursy BM'!A:F,3,FALSE)</f>
        <v>#N/A</v>
      </c>
      <c r="F347" s="61" t="e">
        <f>IFERROR(IFERROR(IFERROR(VLOOKUP(D347,'Kursy średnie NBP'!A:G,4,FALSE),VLOOKUP(D347-1,'Kursy średnie NBP'!A:G,4,FALSE)),VLOOKUP(D347-2,'Kursy średnie NBP'!A:G,4,FALSE)),VLOOKUP(D347-3,'Kursy średnie NBP'!A:G,4,FALSE))</f>
        <v>#N/A</v>
      </c>
      <c r="G347" s="53">
        <f>IFERROR(VLOOKUP(C347,'LIBOR 3M CHF'!A:B,2,FALSE)+$D$1,'LIBOR 3M CHF'!$B$34+$D$1)</f>
        <v>1.2189999999999999E-2</v>
      </c>
      <c r="H347" s="60">
        <f t="shared" si="58"/>
        <v>15.039544346536873</v>
      </c>
      <c r="I347" s="60">
        <f t="shared" si="59"/>
        <v>382.3351153394039</v>
      </c>
      <c r="J347" s="60">
        <f t="shared" si="64"/>
        <v>397.3746596859408</v>
      </c>
      <c r="K347" s="60">
        <f t="shared" si="60"/>
        <v>14422.794676165313</v>
      </c>
      <c r="L347" s="60" t="e">
        <f t="shared" si="65"/>
        <v>#N/A</v>
      </c>
      <c r="M347" s="60" t="e">
        <f t="shared" si="66"/>
        <v>#N/A</v>
      </c>
      <c r="N347" s="60">
        <f t="shared" si="67"/>
        <v>0</v>
      </c>
      <c r="O347" s="60">
        <f t="shared" si="61"/>
        <v>14.688996635393185</v>
      </c>
      <c r="P347" s="60">
        <f t="shared" si="62"/>
        <v>373.42349564642115</v>
      </c>
      <c r="Q347" s="60">
        <f t="shared" si="68"/>
        <v>388.11249228181435</v>
      </c>
      <c r="R347" s="60">
        <f t="shared" si="69"/>
        <v>14086.622412862049</v>
      </c>
      <c r="S347" s="60">
        <f t="shared" si="70"/>
        <v>0.35054771114368855</v>
      </c>
    </row>
    <row r="348" spans="1:19" ht="15">
      <c r="A348" s="51">
        <v>27</v>
      </c>
      <c r="B348" s="52">
        <v>318</v>
      </c>
      <c r="C348" s="47">
        <f t="shared" si="63"/>
        <v>49218</v>
      </c>
      <c r="D348" s="47">
        <f t="shared" si="71"/>
        <v>49249</v>
      </c>
      <c r="E348" s="61" t="e">
        <f>VLOOKUP(D348,'Kursy BM'!A:F,3,FALSE)</f>
        <v>#N/A</v>
      </c>
      <c r="F348" s="61" t="e">
        <f>IFERROR(IFERROR(IFERROR(VLOOKUP(D348,'Kursy średnie NBP'!A:G,4,FALSE),VLOOKUP(D348-1,'Kursy średnie NBP'!A:G,4,FALSE)),VLOOKUP(D348-2,'Kursy średnie NBP'!A:G,4,FALSE)),VLOOKUP(D348-3,'Kursy średnie NBP'!A:G,4,FALSE))</f>
        <v>#N/A</v>
      </c>
      <c r="G348" s="53">
        <f>IFERROR(VLOOKUP(C348,'LIBOR 3M CHF'!A:B,2,FALSE)+$D$1,'LIBOR 3M CHF'!$B$34+$D$1)</f>
        <v>1.2189999999999999E-2</v>
      </c>
      <c r="H348" s="60">
        <f t="shared" si="58"/>
        <v>14.651155591871262</v>
      </c>
      <c r="I348" s="60">
        <f t="shared" si="59"/>
        <v>382.72350409407034</v>
      </c>
      <c r="J348" s="60">
        <f t="shared" si="64"/>
        <v>397.37465968594159</v>
      </c>
      <c r="K348" s="60">
        <f t="shared" si="60"/>
        <v>14040.071172071242</v>
      </c>
      <c r="L348" s="60" t="e">
        <f t="shared" si="65"/>
        <v>#N/A</v>
      </c>
      <c r="M348" s="60" t="e">
        <f t="shared" si="66"/>
        <v>#N/A</v>
      </c>
      <c r="N348" s="60">
        <f t="shared" si="67"/>
        <v>0</v>
      </c>
      <c r="O348" s="60">
        <f t="shared" si="61"/>
        <v>14.309660601065696</v>
      </c>
      <c r="P348" s="60">
        <f t="shared" si="62"/>
        <v>373.80283168074948</v>
      </c>
      <c r="Q348" s="60">
        <f t="shared" si="68"/>
        <v>388.11249228181515</v>
      </c>
      <c r="R348" s="60">
        <f t="shared" si="69"/>
        <v>13712.819581181298</v>
      </c>
      <c r="S348" s="60">
        <f t="shared" si="70"/>
        <v>0.34149499080556645</v>
      </c>
    </row>
    <row r="349" spans="1:19" ht="15">
      <c r="A349" s="51">
        <v>27</v>
      </c>
      <c r="B349" s="52">
        <v>319</v>
      </c>
      <c r="C349" s="47">
        <f t="shared" si="63"/>
        <v>49218</v>
      </c>
      <c r="D349" s="47">
        <f t="shared" si="71"/>
        <v>49279</v>
      </c>
      <c r="E349" s="61" t="e">
        <f>VLOOKUP(D349,'Kursy BM'!A:F,3,FALSE)</f>
        <v>#N/A</v>
      </c>
      <c r="F349" s="61" t="e">
        <f>IFERROR(IFERROR(IFERROR(VLOOKUP(D349,'Kursy średnie NBP'!A:G,4,FALSE),VLOOKUP(D349-1,'Kursy średnie NBP'!A:G,4,FALSE)),VLOOKUP(D349-2,'Kursy średnie NBP'!A:G,4,FALSE)),VLOOKUP(D349-3,'Kursy średnie NBP'!A:G,4,FALSE))</f>
        <v>#N/A</v>
      </c>
      <c r="G349" s="53">
        <f>IFERROR(VLOOKUP(C349,'LIBOR 3M CHF'!A:B,2,FALSE)+$D$1,'LIBOR 3M CHF'!$B$34+$D$1)</f>
        <v>1.2189999999999999E-2</v>
      </c>
      <c r="H349" s="60">
        <f t="shared" si="58"/>
        <v>14.262372298962369</v>
      </c>
      <c r="I349" s="60">
        <f t="shared" si="59"/>
        <v>383.11228738698105</v>
      </c>
      <c r="J349" s="60">
        <f t="shared" si="64"/>
        <v>397.37465968594341</v>
      </c>
      <c r="K349" s="60">
        <f t="shared" si="60"/>
        <v>13656.958884684262</v>
      </c>
      <c r="L349" s="60" t="e">
        <f t="shared" si="65"/>
        <v>#N/A</v>
      </c>
      <c r="M349" s="60" t="e">
        <f t="shared" si="66"/>
        <v>#N/A</v>
      </c>
      <c r="N349" s="60">
        <f t="shared" si="67"/>
        <v>0</v>
      </c>
      <c r="O349" s="60">
        <f t="shared" si="61"/>
        <v>13.929939224550001</v>
      </c>
      <c r="P349" s="60">
        <f t="shared" si="62"/>
        <v>374.18255305726683</v>
      </c>
      <c r="Q349" s="60">
        <f t="shared" si="68"/>
        <v>388.11249228181686</v>
      </c>
      <c r="R349" s="60">
        <f t="shared" si="69"/>
        <v>13338.637028124032</v>
      </c>
      <c r="S349" s="60">
        <f t="shared" si="70"/>
        <v>0.3324330744123678</v>
      </c>
    </row>
    <row r="350" spans="1:19" ht="15">
      <c r="A350" s="51">
        <v>27</v>
      </c>
      <c r="B350" s="52">
        <v>320</v>
      </c>
      <c r="C350" s="47">
        <f t="shared" si="63"/>
        <v>49218</v>
      </c>
      <c r="D350" s="47">
        <f t="shared" si="71"/>
        <v>49310</v>
      </c>
      <c r="E350" s="61" t="e">
        <f>VLOOKUP(D350,'Kursy BM'!A:F,3,FALSE)</f>
        <v>#N/A</v>
      </c>
      <c r="F350" s="61" t="e">
        <f>IFERROR(IFERROR(IFERROR(VLOOKUP(D350,'Kursy średnie NBP'!A:G,4,FALSE),VLOOKUP(D350-1,'Kursy średnie NBP'!A:G,4,FALSE)),VLOOKUP(D350-2,'Kursy średnie NBP'!A:G,4,FALSE)),VLOOKUP(D350-3,'Kursy średnie NBP'!A:G,4,FALSE))</f>
        <v>#N/A</v>
      </c>
      <c r="G350" s="53">
        <f>IFERROR(VLOOKUP(C350,'LIBOR 3M CHF'!A:B,2,FALSE)+$D$1,'LIBOR 3M CHF'!$B$34+$D$1)</f>
        <v>1.2189999999999999E-2</v>
      </c>
      <c r="H350" s="60">
        <f t="shared" si="58"/>
        <v>13.873194067025095</v>
      </c>
      <c r="I350" s="60">
        <f t="shared" si="59"/>
        <v>383.5014656189179</v>
      </c>
      <c r="J350" s="60">
        <f t="shared" si="64"/>
        <v>397.37465968594302</v>
      </c>
      <c r="K350" s="60">
        <f t="shared" si="60"/>
        <v>13273.457419065344</v>
      </c>
      <c r="L350" s="60" t="e">
        <f t="shared" si="65"/>
        <v>#N/A</v>
      </c>
      <c r="M350" s="60" t="e">
        <f t="shared" si="66"/>
        <v>#N/A</v>
      </c>
      <c r="N350" s="60">
        <f t="shared" si="67"/>
        <v>0</v>
      </c>
      <c r="O350" s="60">
        <f t="shared" si="61"/>
        <v>13.549832114402662</v>
      </c>
      <c r="P350" s="60">
        <f t="shared" si="62"/>
        <v>374.56266016741381</v>
      </c>
      <c r="Q350" s="60">
        <f t="shared" si="68"/>
        <v>388.11249228181646</v>
      </c>
      <c r="R350" s="60">
        <f t="shared" si="69"/>
        <v>12964.074367956619</v>
      </c>
      <c r="S350" s="60">
        <f t="shared" si="70"/>
        <v>0.32336195262243272</v>
      </c>
    </row>
    <row r="351" spans="1:19" ht="15">
      <c r="A351" s="51">
        <v>27</v>
      </c>
      <c r="B351" s="52">
        <v>321</v>
      </c>
      <c r="C351" s="47">
        <f t="shared" si="63"/>
        <v>49310</v>
      </c>
      <c r="D351" s="47">
        <f t="shared" si="71"/>
        <v>49341</v>
      </c>
      <c r="E351" s="61" t="e">
        <f>VLOOKUP(D351,'Kursy BM'!A:F,3,FALSE)</f>
        <v>#N/A</v>
      </c>
      <c r="F351" s="61" t="e">
        <f>IFERROR(IFERROR(IFERROR(VLOOKUP(D351,'Kursy średnie NBP'!A:G,4,FALSE),VLOOKUP(D351-1,'Kursy średnie NBP'!A:G,4,FALSE)),VLOOKUP(D351-2,'Kursy średnie NBP'!A:G,4,FALSE)),VLOOKUP(D351-3,'Kursy średnie NBP'!A:G,4,FALSE))</f>
        <v>#N/A</v>
      </c>
      <c r="G351" s="53">
        <f>IFERROR(VLOOKUP(C351,'LIBOR 3M CHF'!A:B,2,FALSE)+$D$1,'LIBOR 3M CHF'!$B$34+$D$1)</f>
        <v>1.2189999999999999E-2</v>
      </c>
      <c r="H351" s="60">
        <f t="shared" ref="H351:H414" si="72">IF(K350&gt;0.001,IPMT(G351/12,1,$D$6-B351+1,-K350),0)</f>
        <v>13.48362049486721</v>
      </c>
      <c r="I351" s="60">
        <f t="shared" ref="I351:I414" si="73">IF(K350 &gt; 0.001,PPMT(G351/12,1,$D$6-B351+1,-K350),0)</f>
        <v>383.89103919107959</v>
      </c>
      <c r="J351" s="60">
        <f t="shared" si="64"/>
        <v>397.37465968594677</v>
      </c>
      <c r="K351" s="60">
        <f t="shared" ref="K351:K414" si="74">K350-I351</f>
        <v>12889.566379874264</v>
      </c>
      <c r="L351" s="60" t="e">
        <f t="shared" si="65"/>
        <v>#N/A</v>
      </c>
      <c r="M351" s="60" t="e">
        <f t="shared" si="66"/>
        <v>#N/A</v>
      </c>
      <c r="N351" s="60">
        <f t="shared" si="67"/>
        <v>0</v>
      </c>
      <c r="O351" s="60">
        <f t="shared" ref="O351:O414" si="75">IF(R350&gt;0.001,IPMT(G351/12,1,$D$6-B351+1,-R350),0)</f>
        <v>13.169338878782597</v>
      </c>
      <c r="P351" s="60">
        <f t="shared" ref="P351:P414" si="76">IF(R350&gt;0.001,PPMT(G351/12,1,$D$6-B351+1,-R350),0)</f>
        <v>374.94315340303757</v>
      </c>
      <c r="Q351" s="60">
        <f t="shared" si="68"/>
        <v>388.11249228182015</v>
      </c>
      <c r="R351" s="60">
        <f t="shared" si="69"/>
        <v>12589.131214553581</v>
      </c>
      <c r="S351" s="60">
        <f t="shared" si="70"/>
        <v>0.3142816160846138</v>
      </c>
    </row>
    <row r="352" spans="1:19" ht="15">
      <c r="A352" s="51">
        <v>27</v>
      </c>
      <c r="B352" s="52">
        <v>322</v>
      </c>
      <c r="C352" s="47">
        <f t="shared" ref="C352:C415" si="77">DATE(YEAR(D352),(ROUNDUP((MONTH(D352)-1)/3,0)*3)-2,DAY(D352))</f>
        <v>49310</v>
      </c>
      <c r="D352" s="47">
        <f t="shared" si="71"/>
        <v>49369</v>
      </c>
      <c r="E352" s="61" t="e">
        <f>VLOOKUP(D352,'Kursy BM'!A:F,3,FALSE)</f>
        <v>#N/A</v>
      </c>
      <c r="F352" s="61" t="e">
        <f>IFERROR(IFERROR(IFERROR(VLOOKUP(D352,'Kursy średnie NBP'!A:G,4,FALSE),VLOOKUP(D352-1,'Kursy średnie NBP'!A:G,4,FALSE)),VLOOKUP(D352-2,'Kursy średnie NBP'!A:G,4,FALSE)),VLOOKUP(D352-3,'Kursy średnie NBP'!A:G,4,FALSE))</f>
        <v>#N/A</v>
      </c>
      <c r="G352" s="53">
        <f>IFERROR(VLOOKUP(C352,'LIBOR 3M CHF'!A:B,2,FALSE)+$D$1,'LIBOR 3M CHF'!$B$34+$D$1)</f>
        <v>1.2189999999999999E-2</v>
      </c>
      <c r="H352" s="60">
        <f t="shared" si="72"/>
        <v>13.093651180888939</v>
      </c>
      <c r="I352" s="60">
        <f t="shared" si="73"/>
        <v>384.28100850505814</v>
      </c>
      <c r="J352" s="60">
        <f t="shared" ref="J352:J415" si="78">H352+I352</f>
        <v>397.37465968594705</v>
      </c>
      <c r="K352" s="60">
        <f t="shared" si="74"/>
        <v>12505.285371369206</v>
      </c>
      <c r="L352" s="60" t="e">
        <f t="shared" ref="L352:L415" si="79">J352*E352</f>
        <v>#N/A</v>
      </c>
      <c r="M352" s="60" t="e">
        <f t="shared" ref="M352:M415" si="80">J352*F352</f>
        <v>#N/A</v>
      </c>
      <c r="N352" s="60">
        <f t="shared" ref="N352:N415" si="81">IFERROR(IF(D352&lt;$D$7,L352-M352,0),0)</f>
        <v>0</v>
      </c>
      <c r="O352" s="60">
        <f t="shared" si="75"/>
        <v>12.788459125450679</v>
      </c>
      <c r="P352" s="60">
        <f t="shared" si="76"/>
        <v>375.32403315636975</v>
      </c>
      <c r="Q352" s="60">
        <f t="shared" ref="Q352:Q415" si="82">O352+P352</f>
        <v>388.11249228182044</v>
      </c>
      <c r="R352" s="60">
        <f t="shared" ref="R352:R415" si="83">R351-P352</f>
        <v>12213.807181397211</v>
      </c>
      <c r="S352" s="60">
        <f t="shared" ref="S352:S415" si="84">H352-O352</f>
        <v>0.30519205543826011</v>
      </c>
    </row>
    <row r="353" spans="1:19" ht="15">
      <c r="A353" s="51">
        <v>27</v>
      </c>
      <c r="B353" s="52">
        <v>323</v>
      </c>
      <c r="C353" s="47">
        <f t="shared" si="77"/>
        <v>49310</v>
      </c>
      <c r="D353" s="47">
        <f t="shared" ref="D353:D416" si="85">DATE(YEAR(D352),MONTH(D352)+1,DAY(D352))</f>
        <v>49400</v>
      </c>
      <c r="E353" s="61" t="e">
        <f>VLOOKUP(D353,'Kursy BM'!A:F,3,FALSE)</f>
        <v>#N/A</v>
      </c>
      <c r="F353" s="61" t="e">
        <f>IFERROR(IFERROR(IFERROR(VLOOKUP(D353,'Kursy średnie NBP'!A:G,4,FALSE),VLOOKUP(D353-1,'Kursy średnie NBP'!A:G,4,FALSE)),VLOOKUP(D353-2,'Kursy średnie NBP'!A:G,4,FALSE)),VLOOKUP(D353-3,'Kursy średnie NBP'!A:G,4,FALSE))</f>
        <v>#N/A</v>
      </c>
      <c r="G353" s="53">
        <f>IFERROR(VLOOKUP(C353,'LIBOR 3M CHF'!A:B,2,FALSE)+$D$1,'LIBOR 3M CHF'!$B$34+$D$1)</f>
        <v>1.2189999999999999E-2</v>
      </c>
      <c r="H353" s="60">
        <f t="shared" si="72"/>
        <v>12.70328572308255</v>
      </c>
      <c r="I353" s="60">
        <f t="shared" si="73"/>
        <v>384.67137396286569</v>
      </c>
      <c r="J353" s="60">
        <f t="shared" si="78"/>
        <v>397.37465968594825</v>
      </c>
      <c r="K353" s="60">
        <f t="shared" si="74"/>
        <v>12120.613997406341</v>
      </c>
      <c r="L353" s="60" t="e">
        <f t="shared" si="79"/>
        <v>#N/A</v>
      </c>
      <c r="M353" s="60" t="e">
        <f t="shared" si="80"/>
        <v>#N/A</v>
      </c>
      <c r="N353" s="60">
        <f t="shared" si="81"/>
        <v>0</v>
      </c>
      <c r="O353" s="60">
        <f t="shared" si="75"/>
        <v>12.407192461769332</v>
      </c>
      <c r="P353" s="60">
        <f t="shared" si="76"/>
        <v>375.70529982005229</v>
      </c>
      <c r="Q353" s="60">
        <f t="shared" si="82"/>
        <v>388.11249228182163</v>
      </c>
      <c r="R353" s="60">
        <f t="shared" si="83"/>
        <v>11838.101881577159</v>
      </c>
      <c r="S353" s="60">
        <f t="shared" si="84"/>
        <v>0.29609326131321723</v>
      </c>
    </row>
    <row r="354" spans="1:19" ht="15">
      <c r="A354" s="51">
        <v>27</v>
      </c>
      <c r="B354" s="52">
        <v>324</v>
      </c>
      <c r="C354" s="47">
        <f t="shared" si="77"/>
        <v>49400</v>
      </c>
      <c r="D354" s="47">
        <f t="shared" si="85"/>
        <v>49430</v>
      </c>
      <c r="E354" s="61" t="e">
        <f>VLOOKUP(D354,'Kursy BM'!A:F,3,FALSE)</f>
        <v>#N/A</v>
      </c>
      <c r="F354" s="61" t="e">
        <f>IFERROR(IFERROR(IFERROR(VLOOKUP(D354,'Kursy średnie NBP'!A:G,4,FALSE),VLOOKUP(D354-1,'Kursy średnie NBP'!A:G,4,FALSE)),VLOOKUP(D354-2,'Kursy średnie NBP'!A:G,4,FALSE)),VLOOKUP(D354-3,'Kursy średnie NBP'!A:G,4,FALSE))</f>
        <v>#N/A</v>
      </c>
      <c r="G354" s="53">
        <f>IFERROR(VLOOKUP(C354,'LIBOR 3M CHF'!A:B,2,FALSE)+$D$1,'LIBOR 3M CHF'!$B$34+$D$1)</f>
        <v>1.2189999999999999E-2</v>
      </c>
      <c r="H354" s="60">
        <f t="shared" si="72"/>
        <v>12.31252371903194</v>
      </c>
      <c r="I354" s="60">
        <f t="shared" si="73"/>
        <v>385.06213596692089</v>
      </c>
      <c r="J354" s="60">
        <f t="shared" si="78"/>
        <v>397.37465968595285</v>
      </c>
      <c r="K354" s="60">
        <f t="shared" si="74"/>
        <v>11735.55186143942</v>
      </c>
      <c r="L354" s="60" t="e">
        <f t="shared" si="79"/>
        <v>#N/A</v>
      </c>
      <c r="M354" s="60" t="e">
        <f t="shared" si="80"/>
        <v>#N/A</v>
      </c>
      <c r="N354" s="60">
        <f t="shared" si="81"/>
        <v>0</v>
      </c>
      <c r="O354" s="60">
        <f t="shared" si="75"/>
        <v>12.025538494702129</v>
      </c>
      <c r="P354" s="60">
        <f t="shared" si="76"/>
        <v>376.086953787124</v>
      </c>
      <c r="Q354" s="60">
        <f t="shared" si="82"/>
        <v>388.11249228182612</v>
      </c>
      <c r="R354" s="60">
        <f t="shared" si="83"/>
        <v>11462.014927790035</v>
      </c>
      <c r="S354" s="60">
        <f t="shared" si="84"/>
        <v>0.28698522432981122</v>
      </c>
    </row>
    <row r="355" spans="1:19" ht="15">
      <c r="A355" s="49">
        <v>28</v>
      </c>
      <c r="B355" s="50">
        <v>325</v>
      </c>
      <c r="C355" s="47">
        <f t="shared" si="77"/>
        <v>49400</v>
      </c>
      <c r="D355" s="47">
        <f t="shared" si="85"/>
        <v>49461</v>
      </c>
      <c r="E355" s="61" t="e">
        <f>VLOOKUP(D355,'Kursy BM'!A:F,3,FALSE)</f>
        <v>#N/A</v>
      </c>
      <c r="F355" s="61" t="e">
        <f>IFERROR(IFERROR(IFERROR(VLOOKUP(D355,'Kursy średnie NBP'!A:G,4,FALSE),VLOOKUP(D355-1,'Kursy średnie NBP'!A:G,4,FALSE)),VLOOKUP(D355-2,'Kursy średnie NBP'!A:G,4,FALSE)),VLOOKUP(D355-3,'Kursy średnie NBP'!A:G,4,FALSE))</f>
        <v>#N/A</v>
      </c>
      <c r="G355" s="53">
        <f>IFERROR(VLOOKUP(C355,'LIBOR 3M CHF'!A:B,2,FALSE)+$D$1,'LIBOR 3M CHF'!$B$34+$D$1)</f>
        <v>1.2189999999999999E-2</v>
      </c>
      <c r="H355" s="60">
        <f t="shared" si="72"/>
        <v>11.921364765912211</v>
      </c>
      <c r="I355" s="60">
        <f t="shared" si="73"/>
        <v>385.45329492004021</v>
      </c>
      <c r="J355" s="60">
        <f t="shared" si="78"/>
        <v>397.37465968595239</v>
      </c>
      <c r="K355" s="60">
        <f t="shared" si="74"/>
        <v>11350.09856651938</v>
      </c>
      <c r="L355" s="60" t="e">
        <f t="shared" si="79"/>
        <v>#N/A</v>
      </c>
      <c r="M355" s="60" t="e">
        <f t="shared" si="80"/>
        <v>#N/A</v>
      </c>
      <c r="N355" s="60">
        <f t="shared" si="81"/>
        <v>0</v>
      </c>
      <c r="O355" s="60">
        <f t="shared" si="75"/>
        <v>11.643496830813376</v>
      </c>
      <c r="P355" s="60">
        <f t="shared" si="76"/>
        <v>376.46899545101218</v>
      </c>
      <c r="Q355" s="60">
        <f t="shared" si="82"/>
        <v>388.11249228182555</v>
      </c>
      <c r="R355" s="60">
        <f t="shared" si="83"/>
        <v>11085.545932339022</v>
      </c>
      <c r="S355" s="60">
        <f t="shared" si="84"/>
        <v>0.27786793509883445</v>
      </c>
    </row>
    <row r="356" spans="1:19" ht="15">
      <c r="A356" s="49">
        <v>28</v>
      </c>
      <c r="B356" s="50">
        <v>326</v>
      </c>
      <c r="C356" s="47">
        <f t="shared" si="77"/>
        <v>49400</v>
      </c>
      <c r="D356" s="47">
        <f t="shared" si="85"/>
        <v>49491</v>
      </c>
      <c r="E356" s="61" t="e">
        <f>VLOOKUP(D356,'Kursy BM'!A:F,3,FALSE)</f>
        <v>#N/A</v>
      </c>
      <c r="F356" s="61" t="e">
        <f>IFERROR(IFERROR(IFERROR(VLOOKUP(D356,'Kursy średnie NBP'!A:G,4,FALSE),VLOOKUP(D356-1,'Kursy średnie NBP'!A:G,4,FALSE)),VLOOKUP(D356-2,'Kursy średnie NBP'!A:G,4,FALSE)),VLOOKUP(D356-3,'Kursy średnie NBP'!A:G,4,FALSE))</f>
        <v>#N/A</v>
      </c>
      <c r="G356" s="53">
        <f>IFERROR(VLOOKUP(C356,'LIBOR 3M CHF'!A:B,2,FALSE)+$D$1,'LIBOR 3M CHF'!$B$34+$D$1)</f>
        <v>1.2189999999999999E-2</v>
      </c>
      <c r="H356" s="60">
        <f t="shared" si="72"/>
        <v>11.529808460489269</v>
      </c>
      <c r="I356" s="60">
        <f t="shared" si="73"/>
        <v>385.84485122546505</v>
      </c>
      <c r="J356" s="60">
        <f t="shared" si="78"/>
        <v>397.37465968595433</v>
      </c>
      <c r="K356" s="60">
        <f t="shared" si="74"/>
        <v>10964.253715293915</v>
      </c>
      <c r="L356" s="60" t="e">
        <f t="shared" si="79"/>
        <v>#N/A</v>
      </c>
      <c r="M356" s="60" t="e">
        <f t="shared" si="80"/>
        <v>#N/A</v>
      </c>
      <c r="N356" s="60">
        <f t="shared" si="81"/>
        <v>0</v>
      </c>
      <c r="O356" s="60">
        <f t="shared" si="75"/>
        <v>11.261067076267722</v>
      </c>
      <c r="P356" s="60">
        <f t="shared" si="76"/>
        <v>376.85142520555974</v>
      </c>
      <c r="Q356" s="60">
        <f t="shared" si="82"/>
        <v>388.11249228182749</v>
      </c>
      <c r="R356" s="60">
        <f t="shared" si="83"/>
        <v>10708.694507133463</v>
      </c>
      <c r="S356" s="60">
        <f t="shared" si="84"/>
        <v>0.26874138422154736</v>
      </c>
    </row>
    <row r="357" spans="1:19" ht="15">
      <c r="A357" s="49">
        <v>28</v>
      </c>
      <c r="B357" s="50">
        <v>327</v>
      </c>
      <c r="C357" s="47">
        <f t="shared" si="77"/>
        <v>49491</v>
      </c>
      <c r="D357" s="47">
        <f t="shared" si="85"/>
        <v>49522</v>
      </c>
      <c r="E357" s="61" t="e">
        <f>VLOOKUP(D357,'Kursy BM'!A:F,3,FALSE)</f>
        <v>#N/A</v>
      </c>
      <c r="F357" s="61" t="e">
        <f>IFERROR(IFERROR(IFERROR(VLOOKUP(D357,'Kursy średnie NBP'!A:G,4,FALSE),VLOOKUP(D357-1,'Kursy średnie NBP'!A:G,4,FALSE)),VLOOKUP(D357-2,'Kursy średnie NBP'!A:G,4,FALSE)),VLOOKUP(D357-3,'Kursy średnie NBP'!A:G,4,FALSE))</f>
        <v>#N/A</v>
      </c>
      <c r="G357" s="53">
        <f>IFERROR(VLOOKUP(C357,'LIBOR 3M CHF'!A:B,2,FALSE)+$D$1,'LIBOR 3M CHF'!$B$34+$D$1)</f>
        <v>1.2189999999999999E-2</v>
      </c>
      <c r="H357" s="60">
        <f t="shared" si="72"/>
        <v>11.1378543991194</v>
      </c>
      <c r="I357" s="60">
        <f t="shared" si="73"/>
        <v>386.2368052868361</v>
      </c>
      <c r="J357" s="60">
        <f t="shared" si="78"/>
        <v>397.37465968595552</v>
      </c>
      <c r="K357" s="60">
        <f t="shared" si="74"/>
        <v>10578.016910007078</v>
      </c>
      <c r="L357" s="60" t="e">
        <f t="shared" si="79"/>
        <v>#N/A</v>
      </c>
      <c r="M357" s="60" t="e">
        <f t="shared" si="80"/>
        <v>#N/A</v>
      </c>
      <c r="N357" s="60">
        <f t="shared" si="81"/>
        <v>0</v>
      </c>
      <c r="O357" s="60">
        <f t="shared" si="75"/>
        <v>10.878248836829741</v>
      </c>
      <c r="P357" s="60">
        <f t="shared" si="76"/>
        <v>377.23424344499892</v>
      </c>
      <c r="Q357" s="60">
        <f t="shared" si="82"/>
        <v>388.11249228182868</v>
      </c>
      <c r="R357" s="60">
        <f t="shared" si="83"/>
        <v>10331.460263688465</v>
      </c>
      <c r="S357" s="60">
        <f t="shared" si="84"/>
        <v>0.25960556228965892</v>
      </c>
    </row>
    <row r="358" spans="1:19" ht="15">
      <c r="A358" s="49">
        <v>28</v>
      </c>
      <c r="B358" s="50">
        <v>328</v>
      </c>
      <c r="C358" s="47">
        <f t="shared" si="77"/>
        <v>49491</v>
      </c>
      <c r="D358" s="47">
        <f t="shared" si="85"/>
        <v>49553</v>
      </c>
      <c r="E358" s="61" t="e">
        <f>VLOOKUP(D358,'Kursy BM'!A:F,3,FALSE)</f>
        <v>#N/A</v>
      </c>
      <c r="F358" s="61" t="e">
        <f>IFERROR(IFERROR(IFERROR(VLOOKUP(D358,'Kursy średnie NBP'!A:G,4,FALSE),VLOOKUP(D358-1,'Kursy średnie NBP'!A:G,4,FALSE)),VLOOKUP(D358-2,'Kursy średnie NBP'!A:G,4,FALSE)),VLOOKUP(D358-3,'Kursy średnie NBP'!A:G,4,FALSE))</f>
        <v>#N/A</v>
      </c>
      <c r="G358" s="53">
        <f>IFERROR(VLOOKUP(C358,'LIBOR 3M CHF'!A:B,2,FALSE)+$D$1,'LIBOR 3M CHF'!$B$34+$D$1)</f>
        <v>1.2189999999999999E-2</v>
      </c>
      <c r="H358" s="60">
        <f t="shared" si="72"/>
        <v>10.745502177748856</v>
      </c>
      <c r="I358" s="60">
        <f t="shared" si="73"/>
        <v>386.62915750820912</v>
      </c>
      <c r="J358" s="60">
        <f t="shared" si="78"/>
        <v>397.37465968595797</v>
      </c>
      <c r="K358" s="60">
        <f t="shared" si="74"/>
        <v>10191.387752498869</v>
      </c>
      <c r="L358" s="60" t="e">
        <f t="shared" si="79"/>
        <v>#N/A</v>
      </c>
      <c r="M358" s="60" t="e">
        <f t="shared" si="80"/>
        <v>#N/A</v>
      </c>
      <c r="N358" s="60">
        <f t="shared" si="81"/>
        <v>0</v>
      </c>
      <c r="O358" s="60">
        <f t="shared" si="75"/>
        <v>10.495041717863531</v>
      </c>
      <c r="P358" s="60">
        <f t="shared" si="76"/>
        <v>377.61745056396762</v>
      </c>
      <c r="Q358" s="60">
        <f t="shared" si="82"/>
        <v>388.11249228183118</v>
      </c>
      <c r="R358" s="60">
        <f t="shared" si="83"/>
        <v>9953.8428131244964</v>
      </c>
      <c r="S358" s="60">
        <f t="shared" si="84"/>
        <v>0.25046045988532484</v>
      </c>
    </row>
    <row r="359" spans="1:19" ht="15">
      <c r="A359" s="49">
        <v>28</v>
      </c>
      <c r="B359" s="50">
        <v>329</v>
      </c>
      <c r="C359" s="47">
        <f t="shared" si="77"/>
        <v>49491</v>
      </c>
      <c r="D359" s="47">
        <f t="shared" si="85"/>
        <v>49583</v>
      </c>
      <c r="E359" s="61" t="e">
        <f>VLOOKUP(D359,'Kursy BM'!A:F,3,FALSE)</f>
        <v>#N/A</v>
      </c>
      <c r="F359" s="61" t="e">
        <f>IFERROR(IFERROR(IFERROR(VLOOKUP(D359,'Kursy średnie NBP'!A:G,4,FALSE),VLOOKUP(D359-1,'Kursy średnie NBP'!A:G,4,FALSE)),VLOOKUP(D359-2,'Kursy średnie NBP'!A:G,4,FALSE)),VLOOKUP(D359-3,'Kursy średnie NBP'!A:G,4,FALSE))</f>
        <v>#N/A</v>
      </c>
      <c r="G359" s="53">
        <f>IFERROR(VLOOKUP(C359,'LIBOR 3M CHF'!A:B,2,FALSE)+$D$1,'LIBOR 3M CHF'!$B$34+$D$1)</f>
        <v>1.2189999999999999E-2</v>
      </c>
      <c r="H359" s="60">
        <f t="shared" si="72"/>
        <v>10.352751391913433</v>
      </c>
      <c r="I359" s="60">
        <f t="shared" si="73"/>
        <v>387.02190829404765</v>
      </c>
      <c r="J359" s="60">
        <f t="shared" si="78"/>
        <v>397.37465968596109</v>
      </c>
      <c r="K359" s="60">
        <f t="shared" si="74"/>
        <v>9804.3658442048218</v>
      </c>
      <c r="L359" s="60" t="e">
        <f t="shared" si="79"/>
        <v>#N/A</v>
      </c>
      <c r="M359" s="60" t="e">
        <f t="shared" si="80"/>
        <v>#N/A</v>
      </c>
      <c r="N359" s="60">
        <f t="shared" si="81"/>
        <v>0</v>
      </c>
      <c r="O359" s="60">
        <f t="shared" si="75"/>
        <v>10.111445324332299</v>
      </c>
      <c r="P359" s="60">
        <f t="shared" si="76"/>
        <v>378.0010469575019</v>
      </c>
      <c r="Q359" s="60">
        <f t="shared" si="82"/>
        <v>388.11249228183419</v>
      </c>
      <c r="R359" s="60">
        <f t="shared" si="83"/>
        <v>9575.8417661669937</v>
      </c>
      <c r="S359" s="60">
        <f t="shared" si="84"/>
        <v>0.24130606758113338</v>
      </c>
    </row>
    <row r="360" spans="1:19" ht="15">
      <c r="A360" s="49">
        <v>28</v>
      </c>
      <c r="B360" s="50">
        <v>330</v>
      </c>
      <c r="C360" s="47">
        <f t="shared" si="77"/>
        <v>49583</v>
      </c>
      <c r="D360" s="47">
        <f t="shared" si="85"/>
        <v>49614</v>
      </c>
      <c r="E360" s="61" t="e">
        <f>VLOOKUP(D360,'Kursy BM'!A:F,3,FALSE)</f>
        <v>#N/A</v>
      </c>
      <c r="F360" s="61" t="e">
        <f>IFERROR(IFERROR(IFERROR(VLOOKUP(D360,'Kursy średnie NBP'!A:G,4,FALSE),VLOOKUP(D360-1,'Kursy średnie NBP'!A:G,4,FALSE)),VLOOKUP(D360-2,'Kursy średnie NBP'!A:G,4,FALSE)),VLOOKUP(D360-3,'Kursy średnie NBP'!A:G,4,FALSE))</f>
        <v>#N/A</v>
      </c>
      <c r="G360" s="53">
        <f>IFERROR(VLOOKUP(C360,'LIBOR 3M CHF'!A:B,2,FALSE)+$D$1,'LIBOR 3M CHF'!$B$34+$D$1)</f>
        <v>1.2189999999999999E-2</v>
      </c>
      <c r="H360" s="60">
        <f t="shared" si="72"/>
        <v>9.9596016367380642</v>
      </c>
      <c r="I360" s="60">
        <f t="shared" si="73"/>
        <v>387.4150580492223</v>
      </c>
      <c r="J360" s="60">
        <f t="shared" si="78"/>
        <v>397.37465968596035</v>
      </c>
      <c r="K360" s="60">
        <f t="shared" si="74"/>
        <v>9416.9507861555994</v>
      </c>
      <c r="L360" s="60" t="e">
        <f t="shared" si="79"/>
        <v>#N/A</v>
      </c>
      <c r="M360" s="60" t="e">
        <f t="shared" si="80"/>
        <v>#N/A</v>
      </c>
      <c r="N360" s="60">
        <f t="shared" si="81"/>
        <v>0</v>
      </c>
      <c r="O360" s="60">
        <f t="shared" si="75"/>
        <v>9.7274592607979695</v>
      </c>
      <c r="P360" s="60">
        <f t="shared" si="76"/>
        <v>378.38503302103544</v>
      </c>
      <c r="Q360" s="60">
        <f t="shared" si="82"/>
        <v>388.1124922818334</v>
      </c>
      <c r="R360" s="60">
        <f t="shared" si="83"/>
        <v>9197.4567331459584</v>
      </c>
      <c r="S360" s="60">
        <f t="shared" si="84"/>
        <v>0.23214237594009468</v>
      </c>
    </row>
    <row r="361" spans="1:19" ht="15">
      <c r="A361" s="49">
        <v>28</v>
      </c>
      <c r="B361" s="50">
        <v>331</v>
      </c>
      <c r="C361" s="47">
        <f t="shared" si="77"/>
        <v>49583</v>
      </c>
      <c r="D361" s="47">
        <f t="shared" si="85"/>
        <v>49644</v>
      </c>
      <c r="E361" s="61" t="e">
        <f>VLOOKUP(D361,'Kursy BM'!A:F,3,FALSE)</f>
        <v>#N/A</v>
      </c>
      <c r="F361" s="61" t="e">
        <f>IFERROR(IFERROR(IFERROR(VLOOKUP(D361,'Kursy średnie NBP'!A:G,4,FALSE),VLOOKUP(D361-1,'Kursy średnie NBP'!A:G,4,FALSE)),VLOOKUP(D361-2,'Kursy średnie NBP'!A:G,4,FALSE)),VLOOKUP(D361-3,'Kursy średnie NBP'!A:G,4,FALSE))</f>
        <v>#N/A</v>
      </c>
      <c r="G361" s="53">
        <f>IFERROR(VLOOKUP(C361,'LIBOR 3M CHF'!A:B,2,FALSE)+$D$1,'LIBOR 3M CHF'!$B$34+$D$1)</f>
        <v>1.2189999999999999E-2</v>
      </c>
      <c r="H361" s="60">
        <f t="shared" si="72"/>
        <v>9.566052506936396</v>
      </c>
      <c r="I361" s="60">
        <f t="shared" si="73"/>
        <v>387.80860717902829</v>
      </c>
      <c r="J361" s="60">
        <f t="shared" si="78"/>
        <v>397.37465968596467</v>
      </c>
      <c r="K361" s="60">
        <f t="shared" si="74"/>
        <v>9029.1421789765718</v>
      </c>
      <c r="L361" s="60" t="e">
        <f t="shared" si="79"/>
        <v>#N/A</v>
      </c>
      <c r="M361" s="60" t="e">
        <f t="shared" si="80"/>
        <v>#N/A</v>
      </c>
      <c r="N361" s="60">
        <f t="shared" si="81"/>
        <v>0</v>
      </c>
      <c r="O361" s="60">
        <f t="shared" si="75"/>
        <v>9.3430831314207676</v>
      </c>
      <c r="P361" s="60">
        <f t="shared" si="76"/>
        <v>378.76940915041678</v>
      </c>
      <c r="Q361" s="60">
        <f t="shared" si="82"/>
        <v>388.11249228183755</v>
      </c>
      <c r="R361" s="60">
        <f t="shared" si="83"/>
        <v>8818.6873239955421</v>
      </c>
      <c r="S361" s="60">
        <f t="shared" si="84"/>
        <v>0.22296937551562834</v>
      </c>
    </row>
    <row r="362" spans="1:19" ht="15">
      <c r="A362" s="49">
        <v>28</v>
      </c>
      <c r="B362" s="50">
        <v>332</v>
      </c>
      <c r="C362" s="47">
        <f t="shared" si="77"/>
        <v>49583</v>
      </c>
      <c r="D362" s="47">
        <f t="shared" si="85"/>
        <v>49675</v>
      </c>
      <c r="E362" s="61" t="e">
        <f>VLOOKUP(D362,'Kursy BM'!A:F,3,FALSE)</f>
        <v>#N/A</v>
      </c>
      <c r="F362" s="61" t="e">
        <f>IFERROR(IFERROR(IFERROR(VLOOKUP(D362,'Kursy średnie NBP'!A:G,4,FALSE),VLOOKUP(D362-1,'Kursy średnie NBP'!A:G,4,FALSE)),VLOOKUP(D362-2,'Kursy średnie NBP'!A:G,4,FALSE)),VLOOKUP(D362-3,'Kursy średnie NBP'!A:G,4,FALSE))</f>
        <v>#N/A</v>
      </c>
      <c r="G362" s="53">
        <f>IFERROR(VLOOKUP(C362,'LIBOR 3M CHF'!A:B,2,FALSE)+$D$1,'LIBOR 3M CHF'!$B$34+$D$1)</f>
        <v>1.2189999999999999E-2</v>
      </c>
      <c r="H362" s="60">
        <f t="shared" si="72"/>
        <v>9.1721035968103664</v>
      </c>
      <c r="I362" s="60">
        <f t="shared" si="73"/>
        <v>388.20255608915534</v>
      </c>
      <c r="J362" s="60">
        <f t="shared" si="78"/>
        <v>397.3746596859657</v>
      </c>
      <c r="K362" s="60">
        <f t="shared" si="74"/>
        <v>8640.9396228874157</v>
      </c>
      <c r="L362" s="60" t="e">
        <f t="shared" si="79"/>
        <v>#N/A</v>
      </c>
      <c r="M362" s="60" t="e">
        <f t="shared" si="80"/>
        <v>#N/A</v>
      </c>
      <c r="N362" s="60">
        <f t="shared" si="81"/>
        <v>0</v>
      </c>
      <c r="O362" s="60">
        <f t="shared" si="75"/>
        <v>8.9583165399588029</v>
      </c>
      <c r="P362" s="60">
        <f t="shared" si="76"/>
        <v>379.15417574187984</v>
      </c>
      <c r="Q362" s="60">
        <f t="shared" si="82"/>
        <v>388.11249228183863</v>
      </c>
      <c r="R362" s="60">
        <f t="shared" si="83"/>
        <v>8439.5331482536621</v>
      </c>
      <c r="S362" s="60">
        <f t="shared" si="84"/>
        <v>0.21378705685156341</v>
      </c>
    </row>
    <row r="363" spans="1:19" ht="15">
      <c r="A363" s="49">
        <v>28</v>
      </c>
      <c r="B363" s="50">
        <v>333</v>
      </c>
      <c r="C363" s="47">
        <f t="shared" si="77"/>
        <v>49675</v>
      </c>
      <c r="D363" s="47">
        <f t="shared" si="85"/>
        <v>49706</v>
      </c>
      <c r="E363" s="61" t="e">
        <f>VLOOKUP(D363,'Kursy BM'!A:F,3,FALSE)</f>
        <v>#N/A</v>
      </c>
      <c r="F363" s="61" t="e">
        <f>IFERROR(IFERROR(IFERROR(VLOOKUP(D363,'Kursy średnie NBP'!A:G,4,FALSE),VLOOKUP(D363-1,'Kursy średnie NBP'!A:G,4,FALSE)),VLOOKUP(D363-2,'Kursy średnie NBP'!A:G,4,FALSE)),VLOOKUP(D363-3,'Kursy średnie NBP'!A:G,4,FALSE))</f>
        <v>#N/A</v>
      </c>
      <c r="G363" s="53">
        <f>IFERROR(VLOOKUP(C363,'LIBOR 3M CHF'!A:B,2,FALSE)+$D$1,'LIBOR 3M CHF'!$B$34+$D$1)</f>
        <v>1.2189999999999999E-2</v>
      </c>
      <c r="H363" s="60">
        <f t="shared" si="72"/>
        <v>8.7777545002497988</v>
      </c>
      <c r="I363" s="60">
        <f t="shared" si="73"/>
        <v>388.59690518571949</v>
      </c>
      <c r="J363" s="60">
        <f t="shared" si="78"/>
        <v>397.37465968596928</v>
      </c>
      <c r="K363" s="60">
        <f t="shared" si="74"/>
        <v>8252.3427177016965</v>
      </c>
      <c r="L363" s="60" t="e">
        <f t="shared" si="79"/>
        <v>#N/A</v>
      </c>
      <c r="M363" s="60" t="e">
        <f t="shared" si="80"/>
        <v>#N/A</v>
      </c>
      <c r="N363" s="60">
        <f t="shared" si="81"/>
        <v>0</v>
      </c>
      <c r="O363" s="60">
        <f t="shared" si="75"/>
        <v>8.5731590897676782</v>
      </c>
      <c r="P363" s="60">
        <f t="shared" si="76"/>
        <v>379.53933319207442</v>
      </c>
      <c r="Q363" s="60">
        <f t="shared" si="82"/>
        <v>388.11249228184209</v>
      </c>
      <c r="R363" s="60">
        <f t="shared" si="83"/>
        <v>8059.9938150615881</v>
      </c>
      <c r="S363" s="60">
        <f t="shared" si="84"/>
        <v>0.2045954104821206</v>
      </c>
    </row>
    <row r="364" spans="1:19" ht="15">
      <c r="A364" s="49">
        <v>28</v>
      </c>
      <c r="B364" s="50">
        <v>334</v>
      </c>
      <c r="C364" s="47">
        <f t="shared" si="77"/>
        <v>49675</v>
      </c>
      <c r="D364" s="47">
        <f t="shared" si="85"/>
        <v>49735</v>
      </c>
      <c r="E364" s="61" t="e">
        <f>VLOOKUP(D364,'Kursy BM'!A:F,3,FALSE)</f>
        <v>#N/A</v>
      </c>
      <c r="F364" s="61" t="e">
        <f>IFERROR(IFERROR(IFERROR(VLOOKUP(D364,'Kursy średnie NBP'!A:G,4,FALSE),VLOOKUP(D364-1,'Kursy średnie NBP'!A:G,4,FALSE)),VLOOKUP(D364-2,'Kursy średnie NBP'!A:G,4,FALSE)),VLOOKUP(D364-3,'Kursy średnie NBP'!A:G,4,FALSE))</f>
        <v>#N/A</v>
      </c>
      <c r="G364" s="53">
        <f>IFERROR(VLOOKUP(C364,'LIBOR 3M CHF'!A:B,2,FALSE)+$D$1,'LIBOR 3M CHF'!$B$34+$D$1)</f>
        <v>1.2189999999999999E-2</v>
      </c>
      <c r="H364" s="60">
        <f t="shared" si="72"/>
        <v>8.3830048107319719</v>
      </c>
      <c r="I364" s="60">
        <f t="shared" si="73"/>
        <v>388.9916548752384</v>
      </c>
      <c r="J364" s="60">
        <f t="shared" si="78"/>
        <v>397.37465968597036</v>
      </c>
      <c r="K364" s="60">
        <f t="shared" si="74"/>
        <v>7863.3510628264585</v>
      </c>
      <c r="L364" s="60" t="e">
        <f t="shared" si="79"/>
        <v>#N/A</v>
      </c>
      <c r="M364" s="60" t="e">
        <f t="shared" si="80"/>
        <v>#N/A</v>
      </c>
      <c r="N364" s="60">
        <f t="shared" si="81"/>
        <v>0</v>
      </c>
      <c r="O364" s="60">
        <f t="shared" si="75"/>
        <v>8.1876103838000631</v>
      </c>
      <c r="P364" s="60">
        <f t="shared" si="76"/>
        <v>379.92488189804311</v>
      </c>
      <c r="Q364" s="60">
        <f t="shared" si="82"/>
        <v>388.11249228184317</v>
      </c>
      <c r="R364" s="60">
        <f t="shared" si="83"/>
        <v>7680.0689331635449</v>
      </c>
      <c r="S364" s="60">
        <f t="shared" si="84"/>
        <v>0.19539442693190878</v>
      </c>
    </row>
    <row r="365" spans="1:19" ht="15">
      <c r="A365" s="49">
        <v>28</v>
      </c>
      <c r="B365" s="50">
        <v>335</v>
      </c>
      <c r="C365" s="47">
        <f t="shared" si="77"/>
        <v>49675</v>
      </c>
      <c r="D365" s="47">
        <f t="shared" si="85"/>
        <v>49766</v>
      </c>
      <c r="E365" s="61" t="e">
        <f>VLOOKUP(D365,'Kursy BM'!A:F,3,FALSE)</f>
        <v>#N/A</v>
      </c>
      <c r="F365" s="61" t="e">
        <f>IFERROR(IFERROR(IFERROR(VLOOKUP(D365,'Kursy średnie NBP'!A:G,4,FALSE),VLOOKUP(D365-1,'Kursy średnie NBP'!A:G,4,FALSE)),VLOOKUP(D365-2,'Kursy średnie NBP'!A:G,4,FALSE)),VLOOKUP(D365-3,'Kursy średnie NBP'!A:G,4,FALSE))</f>
        <v>#N/A</v>
      </c>
      <c r="G365" s="53">
        <f>IFERROR(VLOOKUP(C365,'LIBOR 3M CHF'!A:B,2,FALSE)+$D$1,'LIBOR 3M CHF'!$B$34+$D$1)</f>
        <v>1.2189999999999999E-2</v>
      </c>
      <c r="H365" s="60">
        <f t="shared" si="72"/>
        <v>7.9878541213212095</v>
      </c>
      <c r="I365" s="60">
        <f t="shared" si="73"/>
        <v>389.38680556465448</v>
      </c>
      <c r="J365" s="60">
        <f t="shared" si="78"/>
        <v>397.3746596859757</v>
      </c>
      <c r="K365" s="60">
        <f t="shared" si="74"/>
        <v>7473.9642572618041</v>
      </c>
      <c r="L365" s="60" t="e">
        <f t="shared" si="79"/>
        <v>#N/A</v>
      </c>
      <c r="M365" s="60" t="e">
        <f t="shared" si="80"/>
        <v>#N/A</v>
      </c>
      <c r="N365" s="60">
        <f t="shared" si="81"/>
        <v>0</v>
      </c>
      <c r="O365" s="60">
        <f t="shared" si="75"/>
        <v>7.8016700246052997</v>
      </c>
      <c r="P365" s="60">
        <f t="shared" si="76"/>
        <v>380.3108222572431</v>
      </c>
      <c r="Q365" s="60">
        <f t="shared" si="82"/>
        <v>388.1124922818484</v>
      </c>
      <c r="R365" s="60">
        <f t="shared" si="83"/>
        <v>7299.7581109063021</v>
      </c>
      <c r="S365" s="60">
        <f t="shared" si="84"/>
        <v>0.18618409671590985</v>
      </c>
    </row>
    <row r="366" spans="1:19" ht="15">
      <c r="A366" s="49">
        <v>28</v>
      </c>
      <c r="B366" s="50">
        <v>336</v>
      </c>
      <c r="C366" s="47">
        <f t="shared" si="77"/>
        <v>49766</v>
      </c>
      <c r="D366" s="47">
        <f t="shared" si="85"/>
        <v>49796</v>
      </c>
      <c r="E366" s="61" t="e">
        <f>VLOOKUP(D366,'Kursy BM'!A:F,3,FALSE)</f>
        <v>#N/A</v>
      </c>
      <c r="F366" s="61" t="e">
        <f>IFERROR(IFERROR(IFERROR(VLOOKUP(D366,'Kursy średnie NBP'!A:G,4,FALSE),VLOOKUP(D366-1,'Kursy średnie NBP'!A:G,4,FALSE)),VLOOKUP(D366-2,'Kursy średnie NBP'!A:G,4,FALSE)),VLOOKUP(D366-3,'Kursy średnie NBP'!A:G,4,FALSE))</f>
        <v>#N/A</v>
      </c>
      <c r="G366" s="53">
        <f>IFERROR(VLOOKUP(C366,'LIBOR 3M CHF'!A:B,2,FALSE)+$D$1,'LIBOR 3M CHF'!$B$34+$D$1)</f>
        <v>1.2189999999999999E-2</v>
      </c>
      <c r="H366" s="60">
        <f t="shared" si="72"/>
        <v>7.5923020246684487</v>
      </c>
      <c r="I366" s="60">
        <f t="shared" si="73"/>
        <v>389.78235766130746</v>
      </c>
      <c r="J366" s="60">
        <f t="shared" si="78"/>
        <v>397.37465968597593</v>
      </c>
      <c r="K366" s="60">
        <f t="shared" si="74"/>
        <v>7084.1818996004968</v>
      </c>
      <c r="L366" s="60" t="e">
        <f t="shared" si="79"/>
        <v>#N/A</v>
      </c>
      <c r="M366" s="60" t="e">
        <f t="shared" si="80"/>
        <v>#N/A</v>
      </c>
      <c r="N366" s="60">
        <f t="shared" si="81"/>
        <v>0</v>
      </c>
      <c r="O366" s="60">
        <f t="shared" si="75"/>
        <v>7.4153376143289842</v>
      </c>
      <c r="P366" s="60">
        <f t="shared" si="76"/>
        <v>380.69715466751967</v>
      </c>
      <c r="Q366" s="60">
        <f t="shared" si="82"/>
        <v>388.11249228184863</v>
      </c>
      <c r="R366" s="60">
        <f t="shared" si="83"/>
        <v>6919.0609562387826</v>
      </c>
      <c r="S366" s="60">
        <f t="shared" si="84"/>
        <v>0.17696441033946453</v>
      </c>
    </row>
    <row r="367" spans="1:19" ht="15">
      <c r="A367" s="51">
        <v>29</v>
      </c>
      <c r="B367" s="52">
        <v>337</v>
      </c>
      <c r="C367" s="47">
        <f t="shared" si="77"/>
        <v>49766</v>
      </c>
      <c r="D367" s="47">
        <f t="shared" si="85"/>
        <v>49827</v>
      </c>
      <c r="E367" s="61" t="e">
        <f>VLOOKUP(D367,'Kursy BM'!A:F,3,FALSE)</f>
        <v>#N/A</v>
      </c>
      <c r="F367" s="61" t="e">
        <f>IFERROR(IFERROR(IFERROR(VLOOKUP(D367,'Kursy średnie NBP'!A:G,4,FALSE),VLOOKUP(D367-1,'Kursy średnie NBP'!A:G,4,FALSE)),VLOOKUP(D367-2,'Kursy średnie NBP'!A:G,4,FALSE)),VLOOKUP(D367-3,'Kursy średnie NBP'!A:G,4,FALSE))</f>
        <v>#N/A</v>
      </c>
      <c r="G367" s="53">
        <f>IFERROR(VLOOKUP(C367,'LIBOR 3M CHF'!A:B,2,FALSE)+$D$1,'LIBOR 3M CHF'!$B$34+$D$1)</f>
        <v>1.2189999999999999E-2</v>
      </c>
      <c r="H367" s="60">
        <f t="shared" si="72"/>
        <v>7.1963481130108375</v>
      </c>
      <c r="I367" s="60">
        <f t="shared" si="73"/>
        <v>390.17831157296837</v>
      </c>
      <c r="J367" s="60">
        <f t="shared" si="78"/>
        <v>397.37465968597922</v>
      </c>
      <c r="K367" s="60">
        <f t="shared" si="74"/>
        <v>6694.0035880275282</v>
      </c>
      <c r="L367" s="60" t="e">
        <f t="shared" si="79"/>
        <v>#N/A</v>
      </c>
      <c r="M367" s="60" t="e">
        <f t="shared" si="80"/>
        <v>#N/A</v>
      </c>
      <c r="N367" s="60">
        <f t="shared" si="81"/>
        <v>0</v>
      </c>
      <c r="O367" s="60">
        <f t="shared" si="75"/>
        <v>7.0286127547125625</v>
      </c>
      <c r="P367" s="60">
        <f t="shared" si="76"/>
        <v>381.08387952713923</v>
      </c>
      <c r="Q367" s="60">
        <f t="shared" si="82"/>
        <v>388.11249228185181</v>
      </c>
      <c r="R367" s="60">
        <f t="shared" si="83"/>
        <v>6537.9770767116433</v>
      </c>
      <c r="S367" s="60">
        <f t="shared" si="84"/>
        <v>0.16773535829827502</v>
      </c>
    </row>
    <row r="368" spans="1:19" ht="15">
      <c r="A368" s="51">
        <v>29</v>
      </c>
      <c r="B368" s="52">
        <v>338</v>
      </c>
      <c r="C368" s="47">
        <f t="shared" si="77"/>
        <v>49766</v>
      </c>
      <c r="D368" s="47">
        <f t="shared" si="85"/>
        <v>49857</v>
      </c>
      <c r="E368" s="61" t="e">
        <f>VLOOKUP(D368,'Kursy BM'!A:F,3,FALSE)</f>
        <v>#N/A</v>
      </c>
      <c r="F368" s="61" t="e">
        <f>IFERROR(IFERROR(IFERROR(VLOOKUP(D368,'Kursy średnie NBP'!A:G,4,FALSE),VLOOKUP(D368-1,'Kursy średnie NBP'!A:G,4,FALSE)),VLOOKUP(D368-2,'Kursy średnie NBP'!A:G,4,FALSE)),VLOOKUP(D368-3,'Kursy średnie NBP'!A:G,4,FALSE))</f>
        <v>#N/A</v>
      </c>
      <c r="G368" s="53">
        <f>IFERROR(VLOOKUP(C368,'LIBOR 3M CHF'!A:B,2,FALSE)+$D$1,'LIBOR 3M CHF'!$B$34+$D$1)</f>
        <v>1.2189999999999999E-2</v>
      </c>
      <c r="H368" s="60">
        <f t="shared" si="72"/>
        <v>6.7999919781712963</v>
      </c>
      <c r="I368" s="60">
        <f t="shared" si="73"/>
        <v>390.57466770781025</v>
      </c>
      <c r="J368" s="60">
        <f t="shared" si="78"/>
        <v>397.37465968598156</v>
      </c>
      <c r="K368" s="60">
        <f t="shared" si="74"/>
        <v>6303.4289203197177</v>
      </c>
      <c r="L368" s="60" t="e">
        <f t="shared" si="79"/>
        <v>#N/A</v>
      </c>
      <c r="M368" s="60" t="e">
        <f t="shared" si="80"/>
        <v>#N/A</v>
      </c>
      <c r="N368" s="60">
        <f t="shared" si="81"/>
        <v>0</v>
      </c>
      <c r="O368" s="60">
        <f t="shared" si="75"/>
        <v>6.6414950470929099</v>
      </c>
      <c r="P368" s="60">
        <f t="shared" si="76"/>
        <v>381.47099723476123</v>
      </c>
      <c r="Q368" s="60">
        <f t="shared" si="82"/>
        <v>388.11249228185414</v>
      </c>
      <c r="R368" s="60">
        <f t="shared" si="83"/>
        <v>6156.5060794768824</v>
      </c>
      <c r="S368" s="60">
        <f t="shared" si="84"/>
        <v>0.15849693107838636</v>
      </c>
    </row>
    <row r="369" spans="1:19" ht="15">
      <c r="A369" s="51">
        <v>29</v>
      </c>
      <c r="B369" s="52">
        <v>339</v>
      </c>
      <c r="C369" s="47">
        <f t="shared" si="77"/>
        <v>49857</v>
      </c>
      <c r="D369" s="47">
        <f t="shared" si="85"/>
        <v>49888</v>
      </c>
      <c r="E369" s="61" t="e">
        <f>VLOOKUP(D369,'Kursy BM'!A:F,3,FALSE)</f>
        <v>#N/A</v>
      </c>
      <c r="F369" s="61" t="e">
        <f>IFERROR(IFERROR(IFERROR(VLOOKUP(D369,'Kursy średnie NBP'!A:G,4,FALSE),VLOOKUP(D369-1,'Kursy średnie NBP'!A:G,4,FALSE)),VLOOKUP(D369-2,'Kursy średnie NBP'!A:G,4,FALSE)),VLOOKUP(D369-3,'Kursy średnie NBP'!A:G,4,FALSE))</f>
        <v>#N/A</v>
      </c>
      <c r="G369" s="53">
        <f>IFERROR(VLOOKUP(C369,'LIBOR 3M CHF'!A:B,2,FALSE)+$D$1,'LIBOR 3M CHF'!$B$34+$D$1)</f>
        <v>1.2189999999999999E-2</v>
      </c>
      <c r="H369" s="60">
        <f t="shared" si="72"/>
        <v>6.4032332115581125</v>
      </c>
      <c r="I369" s="60">
        <f t="shared" si="73"/>
        <v>390.97142647442598</v>
      </c>
      <c r="J369" s="60">
        <f t="shared" si="78"/>
        <v>397.37465968598411</v>
      </c>
      <c r="K369" s="60">
        <f t="shared" si="74"/>
        <v>5912.4574938452915</v>
      </c>
      <c r="L369" s="60" t="e">
        <f t="shared" si="79"/>
        <v>#N/A</v>
      </c>
      <c r="M369" s="60" t="e">
        <f t="shared" si="80"/>
        <v>#N/A</v>
      </c>
      <c r="N369" s="60">
        <f t="shared" si="81"/>
        <v>0</v>
      </c>
      <c r="O369" s="60">
        <f t="shared" si="75"/>
        <v>6.2539840924019323</v>
      </c>
      <c r="P369" s="60">
        <f t="shared" si="76"/>
        <v>381.85850818945465</v>
      </c>
      <c r="Q369" s="60">
        <f t="shared" si="82"/>
        <v>388.11249228185659</v>
      </c>
      <c r="R369" s="60">
        <f t="shared" si="83"/>
        <v>5774.647571287428</v>
      </c>
      <c r="S369" s="60">
        <f t="shared" si="84"/>
        <v>0.14924911915618022</v>
      </c>
    </row>
    <row r="370" spans="1:19" ht="15">
      <c r="A370" s="51">
        <v>29</v>
      </c>
      <c r="B370" s="52">
        <v>340</v>
      </c>
      <c r="C370" s="47">
        <f t="shared" si="77"/>
        <v>49857</v>
      </c>
      <c r="D370" s="47">
        <f t="shared" si="85"/>
        <v>49919</v>
      </c>
      <c r="E370" s="61" t="e">
        <f>VLOOKUP(D370,'Kursy BM'!A:F,3,FALSE)</f>
        <v>#N/A</v>
      </c>
      <c r="F370" s="61" t="e">
        <f>IFERROR(IFERROR(IFERROR(VLOOKUP(D370,'Kursy średnie NBP'!A:G,4,FALSE),VLOOKUP(D370-1,'Kursy średnie NBP'!A:G,4,FALSE)),VLOOKUP(D370-2,'Kursy średnie NBP'!A:G,4,FALSE)),VLOOKUP(D370-3,'Kursy średnie NBP'!A:G,4,FALSE))</f>
        <v>#N/A</v>
      </c>
      <c r="G370" s="53">
        <f>IFERROR(VLOOKUP(C370,'LIBOR 3M CHF'!A:B,2,FALSE)+$D$1,'LIBOR 3M CHF'!$B$34+$D$1)</f>
        <v>1.2189999999999999E-2</v>
      </c>
      <c r="H370" s="60">
        <f t="shared" si="72"/>
        <v>6.0060714041645076</v>
      </c>
      <c r="I370" s="60">
        <f t="shared" si="73"/>
        <v>391.36858828182551</v>
      </c>
      <c r="J370" s="60">
        <f t="shared" si="78"/>
        <v>397.37465968599003</v>
      </c>
      <c r="K370" s="60">
        <f t="shared" si="74"/>
        <v>5521.0889055634661</v>
      </c>
      <c r="L370" s="60" t="e">
        <f t="shared" si="79"/>
        <v>#N/A</v>
      </c>
      <c r="M370" s="60" t="e">
        <f t="shared" si="80"/>
        <v>#N/A</v>
      </c>
      <c r="N370" s="60">
        <f t="shared" si="81"/>
        <v>0</v>
      </c>
      <c r="O370" s="60">
        <f t="shared" si="75"/>
        <v>5.8660794911661451</v>
      </c>
      <c r="P370" s="60">
        <f t="shared" si="76"/>
        <v>382.24641279069624</v>
      </c>
      <c r="Q370" s="60">
        <f t="shared" si="82"/>
        <v>388.11249228186239</v>
      </c>
      <c r="R370" s="60">
        <f t="shared" si="83"/>
        <v>5392.401158496732</v>
      </c>
      <c r="S370" s="60">
        <f t="shared" si="84"/>
        <v>0.13999191299836244</v>
      </c>
    </row>
    <row r="371" spans="1:19" ht="15">
      <c r="A371" s="51">
        <v>29</v>
      </c>
      <c r="B371" s="52">
        <v>341</v>
      </c>
      <c r="C371" s="47">
        <f t="shared" si="77"/>
        <v>49857</v>
      </c>
      <c r="D371" s="47">
        <f t="shared" si="85"/>
        <v>49949</v>
      </c>
      <c r="E371" s="61" t="e">
        <f>VLOOKUP(D371,'Kursy BM'!A:F,3,FALSE)</f>
        <v>#N/A</v>
      </c>
      <c r="F371" s="61" t="e">
        <f>IFERROR(IFERROR(IFERROR(VLOOKUP(D371,'Kursy średnie NBP'!A:G,4,FALSE),VLOOKUP(D371-1,'Kursy średnie NBP'!A:G,4,FALSE)),VLOOKUP(D371-2,'Kursy średnie NBP'!A:G,4,FALSE)),VLOOKUP(D371-3,'Kursy średnie NBP'!A:G,4,FALSE))</f>
        <v>#N/A</v>
      </c>
      <c r="G371" s="53">
        <f>IFERROR(VLOOKUP(C371,'LIBOR 3M CHF'!A:B,2,FALSE)+$D$1,'LIBOR 3M CHF'!$B$34+$D$1)</f>
        <v>1.2189999999999999E-2</v>
      </c>
      <c r="H371" s="60">
        <f t="shared" si="72"/>
        <v>5.60850614656822</v>
      </c>
      <c r="I371" s="60">
        <f t="shared" si="73"/>
        <v>391.76615353942486</v>
      </c>
      <c r="J371" s="60">
        <f t="shared" si="78"/>
        <v>397.37465968599309</v>
      </c>
      <c r="K371" s="60">
        <f t="shared" si="74"/>
        <v>5129.3227520240416</v>
      </c>
      <c r="L371" s="60" t="e">
        <f t="shared" si="79"/>
        <v>#N/A</v>
      </c>
      <c r="M371" s="60" t="e">
        <f t="shared" si="80"/>
        <v>#N/A</v>
      </c>
      <c r="N371" s="60">
        <f t="shared" si="81"/>
        <v>0</v>
      </c>
      <c r="O371" s="60">
        <f t="shared" si="75"/>
        <v>5.4777808435062632</v>
      </c>
      <c r="P371" s="60">
        <f t="shared" si="76"/>
        <v>382.6347114383592</v>
      </c>
      <c r="Q371" s="60">
        <f t="shared" si="82"/>
        <v>388.11249228186546</v>
      </c>
      <c r="R371" s="60">
        <f t="shared" si="83"/>
        <v>5009.7664470583732</v>
      </c>
      <c r="S371" s="60">
        <f t="shared" si="84"/>
        <v>0.13072530306195684</v>
      </c>
    </row>
    <row r="372" spans="1:19" ht="15">
      <c r="A372" s="51">
        <v>29</v>
      </c>
      <c r="B372" s="52">
        <v>342</v>
      </c>
      <c r="C372" s="47">
        <f t="shared" si="77"/>
        <v>49949</v>
      </c>
      <c r="D372" s="47">
        <f t="shared" si="85"/>
        <v>49980</v>
      </c>
      <c r="E372" s="61" t="e">
        <f>VLOOKUP(D372,'Kursy BM'!A:F,3,FALSE)</f>
        <v>#N/A</v>
      </c>
      <c r="F372" s="61" t="e">
        <f>IFERROR(IFERROR(IFERROR(VLOOKUP(D372,'Kursy średnie NBP'!A:G,4,FALSE),VLOOKUP(D372-1,'Kursy średnie NBP'!A:G,4,FALSE)),VLOOKUP(D372-2,'Kursy średnie NBP'!A:G,4,FALSE)),VLOOKUP(D372-3,'Kursy średnie NBP'!A:G,4,FALSE))</f>
        <v>#N/A</v>
      </c>
      <c r="G372" s="53">
        <f>IFERROR(VLOOKUP(C372,'LIBOR 3M CHF'!A:B,2,FALSE)+$D$1,'LIBOR 3M CHF'!$B$34+$D$1)</f>
        <v>1.2189999999999999E-2</v>
      </c>
      <c r="H372" s="60">
        <f t="shared" si="72"/>
        <v>5.2105370289310882</v>
      </c>
      <c r="I372" s="60">
        <f t="shared" si="73"/>
        <v>392.16412265706356</v>
      </c>
      <c r="J372" s="60">
        <f t="shared" si="78"/>
        <v>397.37465968599463</v>
      </c>
      <c r="K372" s="60">
        <f t="shared" si="74"/>
        <v>4737.1586293669779</v>
      </c>
      <c r="L372" s="60" t="e">
        <f t="shared" si="79"/>
        <v>#N/A</v>
      </c>
      <c r="M372" s="60" t="e">
        <f t="shared" si="80"/>
        <v>#N/A</v>
      </c>
      <c r="N372" s="60">
        <f t="shared" si="81"/>
        <v>0</v>
      </c>
      <c r="O372" s="60">
        <f t="shared" si="75"/>
        <v>5.0890877491367972</v>
      </c>
      <c r="P372" s="60">
        <f t="shared" si="76"/>
        <v>383.02340453273013</v>
      </c>
      <c r="Q372" s="60">
        <f t="shared" si="82"/>
        <v>388.11249228186693</v>
      </c>
      <c r="R372" s="60">
        <f t="shared" si="83"/>
        <v>4626.7430425256434</v>
      </c>
      <c r="S372" s="60">
        <f t="shared" si="84"/>
        <v>0.12144927979429099</v>
      </c>
    </row>
    <row r="373" spans="1:19" ht="15">
      <c r="A373" s="51">
        <v>29</v>
      </c>
      <c r="B373" s="52">
        <v>343</v>
      </c>
      <c r="C373" s="47">
        <f t="shared" si="77"/>
        <v>49949</v>
      </c>
      <c r="D373" s="47">
        <f t="shared" si="85"/>
        <v>50010</v>
      </c>
      <c r="E373" s="61" t="e">
        <f>VLOOKUP(D373,'Kursy BM'!A:F,3,FALSE)</f>
        <v>#N/A</v>
      </c>
      <c r="F373" s="61" t="e">
        <f>IFERROR(IFERROR(IFERROR(VLOOKUP(D373,'Kursy średnie NBP'!A:G,4,FALSE),VLOOKUP(D373-1,'Kursy średnie NBP'!A:G,4,FALSE)),VLOOKUP(D373-2,'Kursy średnie NBP'!A:G,4,FALSE)),VLOOKUP(D373-3,'Kursy średnie NBP'!A:G,4,FALSE))</f>
        <v>#N/A</v>
      </c>
      <c r="G373" s="53">
        <f>IFERROR(VLOOKUP(C373,'LIBOR 3M CHF'!A:B,2,FALSE)+$D$1,'LIBOR 3M CHF'!$B$34+$D$1)</f>
        <v>1.2189999999999999E-2</v>
      </c>
      <c r="H373" s="60">
        <f t="shared" si="72"/>
        <v>4.8121636409986213</v>
      </c>
      <c r="I373" s="60">
        <f t="shared" si="73"/>
        <v>392.56249604500096</v>
      </c>
      <c r="J373" s="60">
        <f t="shared" si="78"/>
        <v>397.37465968599957</v>
      </c>
      <c r="K373" s="60">
        <f t="shared" si="74"/>
        <v>4344.5961333219766</v>
      </c>
      <c r="L373" s="60" t="e">
        <f t="shared" si="79"/>
        <v>#N/A</v>
      </c>
      <c r="M373" s="60" t="e">
        <f t="shared" si="80"/>
        <v>#N/A</v>
      </c>
      <c r="N373" s="60">
        <f t="shared" si="81"/>
        <v>0</v>
      </c>
      <c r="O373" s="60">
        <f t="shared" si="75"/>
        <v>4.6999998073656322</v>
      </c>
      <c r="P373" s="60">
        <f t="shared" si="76"/>
        <v>383.41249247450617</v>
      </c>
      <c r="Q373" s="60">
        <f t="shared" si="82"/>
        <v>388.11249228187182</v>
      </c>
      <c r="R373" s="60">
        <f t="shared" si="83"/>
        <v>4243.3305500511369</v>
      </c>
      <c r="S373" s="60">
        <f t="shared" si="84"/>
        <v>0.1121638336329891</v>
      </c>
    </row>
    <row r="374" spans="1:19" ht="15">
      <c r="A374" s="51">
        <v>29</v>
      </c>
      <c r="B374" s="52">
        <v>344</v>
      </c>
      <c r="C374" s="47">
        <f t="shared" si="77"/>
        <v>49949</v>
      </c>
      <c r="D374" s="47">
        <f t="shared" si="85"/>
        <v>50041</v>
      </c>
      <c r="E374" s="61" t="e">
        <f>VLOOKUP(D374,'Kursy BM'!A:F,3,FALSE)</f>
        <v>#N/A</v>
      </c>
      <c r="F374" s="61" t="e">
        <f>IFERROR(IFERROR(IFERROR(VLOOKUP(D374,'Kursy średnie NBP'!A:G,4,FALSE),VLOOKUP(D374-1,'Kursy średnie NBP'!A:G,4,FALSE)),VLOOKUP(D374-2,'Kursy średnie NBP'!A:G,4,FALSE)),VLOOKUP(D374-3,'Kursy średnie NBP'!A:G,4,FALSE))</f>
        <v>#N/A</v>
      </c>
      <c r="G374" s="53">
        <f>IFERROR(VLOOKUP(C374,'LIBOR 3M CHF'!A:B,2,FALSE)+$D$1,'LIBOR 3M CHF'!$B$34+$D$1)</f>
        <v>1.2189999999999999E-2</v>
      </c>
      <c r="H374" s="60">
        <f t="shared" si="72"/>
        <v>4.4133855720995738</v>
      </c>
      <c r="I374" s="60">
        <f t="shared" si="73"/>
        <v>392.96127411390319</v>
      </c>
      <c r="J374" s="60">
        <f t="shared" si="78"/>
        <v>397.37465968600276</v>
      </c>
      <c r="K374" s="60">
        <f t="shared" si="74"/>
        <v>3951.6348592080735</v>
      </c>
      <c r="L374" s="60" t="e">
        <f t="shared" si="79"/>
        <v>#N/A</v>
      </c>
      <c r="M374" s="60" t="e">
        <f t="shared" si="80"/>
        <v>#N/A</v>
      </c>
      <c r="N374" s="60">
        <f t="shared" si="81"/>
        <v>0</v>
      </c>
      <c r="O374" s="60">
        <f t="shared" si="75"/>
        <v>4.3105166170936124</v>
      </c>
      <c r="P374" s="60">
        <f t="shared" si="76"/>
        <v>383.80197566478131</v>
      </c>
      <c r="Q374" s="60">
        <f t="shared" si="82"/>
        <v>388.11249228187495</v>
      </c>
      <c r="R374" s="60">
        <f t="shared" si="83"/>
        <v>3859.5285743863556</v>
      </c>
      <c r="S374" s="60">
        <f t="shared" si="84"/>
        <v>0.10286895500596138</v>
      </c>
    </row>
    <row r="375" spans="1:19" ht="15">
      <c r="A375" s="51">
        <v>29</v>
      </c>
      <c r="B375" s="52">
        <v>345</v>
      </c>
      <c r="C375" s="47">
        <f t="shared" si="77"/>
        <v>50041</v>
      </c>
      <c r="D375" s="47">
        <f t="shared" si="85"/>
        <v>50072</v>
      </c>
      <c r="E375" s="61" t="e">
        <f>VLOOKUP(D375,'Kursy BM'!A:F,3,FALSE)</f>
        <v>#N/A</v>
      </c>
      <c r="F375" s="61" t="e">
        <f>IFERROR(IFERROR(IFERROR(VLOOKUP(D375,'Kursy średnie NBP'!A:G,4,FALSE),VLOOKUP(D375-1,'Kursy średnie NBP'!A:G,4,FALSE)),VLOOKUP(D375-2,'Kursy średnie NBP'!A:G,4,FALSE)),VLOOKUP(D375-3,'Kursy średnie NBP'!A:G,4,FALSE))</f>
        <v>#N/A</v>
      </c>
      <c r="G375" s="53">
        <f>IFERROR(VLOOKUP(C375,'LIBOR 3M CHF'!A:B,2,FALSE)+$D$1,'LIBOR 3M CHF'!$B$34+$D$1)</f>
        <v>1.2189999999999999E-2</v>
      </c>
      <c r="H375" s="60">
        <f t="shared" si="72"/>
        <v>4.0142024111455346</v>
      </c>
      <c r="I375" s="60">
        <f t="shared" si="73"/>
        <v>393.36045727486584</v>
      </c>
      <c r="J375" s="60">
        <f t="shared" si="78"/>
        <v>397.3746596860114</v>
      </c>
      <c r="K375" s="60">
        <f t="shared" si="74"/>
        <v>3558.2744019332076</v>
      </c>
      <c r="L375" s="60" t="e">
        <f t="shared" si="79"/>
        <v>#N/A</v>
      </c>
      <c r="M375" s="60" t="e">
        <f t="shared" si="80"/>
        <v>#N/A</v>
      </c>
      <c r="N375" s="60">
        <f t="shared" si="81"/>
        <v>0</v>
      </c>
      <c r="O375" s="60">
        <f t="shared" si="75"/>
        <v>3.9206377768141389</v>
      </c>
      <c r="P375" s="60">
        <f t="shared" si="76"/>
        <v>384.19185450506927</v>
      </c>
      <c r="Q375" s="60">
        <f t="shared" si="82"/>
        <v>388.11249228188342</v>
      </c>
      <c r="R375" s="60">
        <f t="shared" si="83"/>
        <v>3475.3367198812862</v>
      </c>
      <c r="S375" s="60">
        <f t="shared" si="84"/>
        <v>9.3564634331395613E-2</v>
      </c>
    </row>
    <row r="376" spans="1:19" ht="15">
      <c r="A376" s="51">
        <v>29</v>
      </c>
      <c r="B376" s="52">
        <v>346</v>
      </c>
      <c r="C376" s="47">
        <f t="shared" si="77"/>
        <v>50041</v>
      </c>
      <c r="D376" s="47">
        <f t="shared" si="85"/>
        <v>50100</v>
      </c>
      <c r="E376" s="61" t="e">
        <f>VLOOKUP(D376,'Kursy BM'!A:F,3,FALSE)</f>
        <v>#N/A</v>
      </c>
      <c r="F376" s="61" t="e">
        <f>IFERROR(IFERROR(IFERROR(VLOOKUP(D376,'Kursy średnie NBP'!A:G,4,FALSE),VLOOKUP(D376-1,'Kursy średnie NBP'!A:G,4,FALSE)),VLOOKUP(D376-2,'Kursy średnie NBP'!A:G,4,FALSE)),VLOOKUP(D376-3,'Kursy średnie NBP'!A:G,4,FALSE))</f>
        <v>#N/A</v>
      </c>
      <c r="G376" s="53">
        <f>IFERROR(VLOOKUP(C376,'LIBOR 3M CHF'!A:B,2,FALSE)+$D$1,'LIBOR 3M CHF'!$B$34+$D$1)</f>
        <v>1.2189999999999999E-2</v>
      </c>
      <c r="H376" s="60">
        <f t="shared" si="72"/>
        <v>3.6146137466304831</v>
      </c>
      <c r="I376" s="60">
        <f t="shared" si="73"/>
        <v>393.76004593938274</v>
      </c>
      <c r="J376" s="60">
        <f t="shared" si="78"/>
        <v>397.37465968601322</v>
      </c>
      <c r="K376" s="60">
        <f t="shared" si="74"/>
        <v>3164.5143559938251</v>
      </c>
      <c r="L376" s="60" t="e">
        <f t="shared" si="79"/>
        <v>#N/A</v>
      </c>
      <c r="M376" s="60" t="e">
        <f t="shared" si="80"/>
        <v>#N/A</v>
      </c>
      <c r="N376" s="60">
        <f t="shared" si="81"/>
        <v>0</v>
      </c>
      <c r="O376" s="60">
        <f t="shared" si="75"/>
        <v>3.5303628846127393</v>
      </c>
      <c r="P376" s="60">
        <f t="shared" si="76"/>
        <v>384.58212939727241</v>
      </c>
      <c r="Q376" s="60">
        <f t="shared" si="82"/>
        <v>388.11249228188512</v>
      </c>
      <c r="R376" s="60">
        <f t="shared" si="83"/>
        <v>3090.7545904840135</v>
      </c>
      <c r="S376" s="60">
        <f t="shared" si="84"/>
        <v>8.4250862017743788E-2</v>
      </c>
    </row>
    <row r="377" spans="1:19" ht="15">
      <c r="A377" s="51">
        <v>29</v>
      </c>
      <c r="B377" s="52">
        <v>347</v>
      </c>
      <c r="C377" s="47">
        <f t="shared" si="77"/>
        <v>50041</v>
      </c>
      <c r="D377" s="47">
        <f t="shared" si="85"/>
        <v>50131</v>
      </c>
      <c r="E377" s="61" t="e">
        <f>VLOOKUP(D377,'Kursy BM'!A:F,3,FALSE)</f>
        <v>#N/A</v>
      </c>
      <c r="F377" s="61" t="e">
        <f>IFERROR(IFERROR(IFERROR(VLOOKUP(D377,'Kursy średnie NBP'!A:G,4,FALSE),VLOOKUP(D377-1,'Kursy średnie NBP'!A:G,4,FALSE)),VLOOKUP(D377-2,'Kursy średnie NBP'!A:G,4,FALSE)),VLOOKUP(D377-3,'Kursy średnie NBP'!A:G,4,FALSE))</f>
        <v>#N/A</v>
      </c>
      <c r="G377" s="53">
        <f>IFERROR(VLOOKUP(C377,'LIBOR 3M CHF'!A:B,2,FALSE)+$D$1,'LIBOR 3M CHF'!$B$34+$D$1)</f>
        <v>1.2189999999999999E-2</v>
      </c>
      <c r="H377" s="60">
        <f t="shared" si="72"/>
        <v>3.2146191666303938</v>
      </c>
      <c r="I377" s="60">
        <f t="shared" si="73"/>
        <v>394.16004051939075</v>
      </c>
      <c r="J377" s="60">
        <f t="shared" si="78"/>
        <v>397.37465968602112</v>
      </c>
      <c r="K377" s="60">
        <f t="shared" si="74"/>
        <v>2770.3543154744343</v>
      </c>
      <c r="L377" s="60" t="e">
        <f t="shared" si="79"/>
        <v>#N/A</v>
      </c>
      <c r="M377" s="60" t="e">
        <f t="shared" si="80"/>
        <v>#N/A</v>
      </c>
      <c r="N377" s="60">
        <f t="shared" si="81"/>
        <v>0</v>
      </c>
      <c r="O377" s="60">
        <f t="shared" si="75"/>
        <v>3.1396915381666766</v>
      </c>
      <c r="P377" s="60">
        <f t="shared" si="76"/>
        <v>384.97280074372611</v>
      </c>
      <c r="Q377" s="60">
        <f t="shared" si="82"/>
        <v>388.1124922818928</v>
      </c>
      <c r="R377" s="60">
        <f t="shared" si="83"/>
        <v>2705.7817897402874</v>
      </c>
      <c r="S377" s="60">
        <f t="shared" si="84"/>
        <v>7.4927628463717255E-2</v>
      </c>
    </row>
    <row r="378" spans="1:19" ht="15">
      <c r="A378" s="51">
        <v>29</v>
      </c>
      <c r="B378" s="52">
        <v>348</v>
      </c>
      <c r="C378" s="47">
        <f t="shared" si="77"/>
        <v>50131</v>
      </c>
      <c r="D378" s="47">
        <f t="shared" si="85"/>
        <v>50161</v>
      </c>
      <c r="E378" s="61" t="e">
        <f>VLOOKUP(D378,'Kursy BM'!A:F,3,FALSE)</f>
        <v>#N/A</v>
      </c>
      <c r="F378" s="61" t="e">
        <f>IFERROR(IFERROR(IFERROR(VLOOKUP(D378,'Kursy średnie NBP'!A:G,4,FALSE),VLOOKUP(D378-1,'Kursy średnie NBP'!A:G,4,FALSE)),VLOOKUP(D378-2,'Kursy średnie NBP'!A:G,4,FALSE)),VLOOKUP(D378-3,'Kursy średnie NBP'!A:G,4,FALSE))</f>
        <v>#N/A</v>
      </c>
      <c r="G378" s="53">
        <f>IFERROR(VLOOKUP(C378,'LIBOR 3M CHF'!A:B,2,FALSE)+$D$1,'LIBOR 3M CHF'!$B$34+$D$1)</f>
        <v>1.2189999999999999E-2</v>
      </c>
      <c r="H378" s="60">
        <f t="shared" si="72"/>
        <v>2.8142182588027791</v>
      </c>
      <c r="I378" s="60">
        <f t="shared" si="73"/>
        <v>394.56044142722465</v>
      </c>
      <c r="J378" s="60">
        <f t="shared" si="78"/>
        <v>397.37465968602743</v>
      </c>
      <c r="K378" s="60">
        <f t="shared" si="74"/>
        <v>2375.7938740472096</v>
      </c>
      <c r="L378" s="60" t="e">
        <f t="shared" si="79"/>
        <v>#N/A</v>
      </c>
      <c r="M378" s="60" t="e">
        <f t="shared" si="80"/>
        <v>#N/A</v>
      </c>
      <c r="N378" s="60">
        <f t="shared" si="81"/>
        <v>0</v>
      </c>
      <c r="O378" s="60">
        <f t="shared" si="75"/>
        <v>2.7486233347445084</v>
      </c>
      <c r="P378" s="60">
        <f t="shared" si="76"/>
        <v>385.3638689471544</v>
      </c>
      <c r="Q378" s="60">
        <f t="shared" si="82"/>
        <v>388.11249228189894</v>
      </c>
      <c r="R378" s="60">
        <f t="shared" si="83"/>
        <v>2320.4179207931329</v>
      </c>
      <c r="S378" s="60">
        <f t="shared" si="84"/>
        <v>6.559492405827072E-2</v>
      </c>
    </row>
    <row r="379" spans="1:19" ht="15">
      <c r="A379" s="49">
        <v>30</v>
      </c>
      <c r="B379" s="50">
        <v>349</v>
      </c>
      <c r="C379" s="47">
        <f t="shared" si="77"/>
        <v>50131</v>
      </c>
      <c r="D379" s="47">
        <f t="shared" si="85"/>
        <v>50192</v>
      </c>
      <c r="E379" s="61" t="e">
        <f>VLOOKUP(D379,'Kursy BM'!A:F,3,FALSE)</f>
        <v>#N/A</v>
      </c>
      <c r="F379" s="61" t="e">
        <f>IFERROR(IFERROR(IFERROR(VLOOKUP(D379,'Kursy średnie NBP'!A:G,4,FALSE),VLOOKUP(D379-1,'Kursy średnie NBP'!A:G,4,FALSE)),VLOOKUP(D379-2,'Kursy średnie NBP'!A:G,4,FALSE)),VLOOKUP(D379-3,'Kursy średnie NBP'!A:G,4,FALSE))</f>
        <v>#N/A</v>
      </c>
      <c r="G379" s="53">
        <f>IFERROR(VLOOKUP(C379,'LIBOR 3M CHF'!A:B,2,FALSE)+$D$1,'LIBOR 3M CHF'!$B$34+$D$1)</f>
        <v>1.2189999999999999E-2</v>
      </c>
      <c r="H379" s="60">
        <f t="shared" si="72"/>
        <v>2.4134106103862902</v>
      </c>
      <c r="I379" s="60">
        <f t="shared" si="73"/>
        <v>394.96124907564837</v>
      </c>
      <c r="J379" s="60">
        <f t="shared" si="78"/>
        <v>397.37465968603465</v>
      </c>
      <c r="K379" s="60">
        <f t="shared" si="74"/>
        <v>1980.8326249715612</v>
      </c>
      <c r="L379" s="60" t="e">
        <f t="shared" si="79"/>
        <v>#N/A</v>
      </c>
      <c r="M379" s="60" t="e">
        <f t="shared" si="80"/>
        <v>#N/A</v>
      </c>
      <c r="N379" s="60">
        <f t="shared" si="81"/>
        <v>0</v>
      </c>
      <c r="O379" s="60">
        <f t="shared" si="75"/>
        <v>2.3571578712056906</v>
      </c>
      <c r="P379" s="60">
        <f t="shared" si="76"/>
        <v>385.75533441070041</v>
      </c>
      <c r="Q379" s="60">
        <f t="shared" si="82"/>
        <v>388.1124922819061</v>
      </c>
      <c r="R379" s="60">
        <f t="shared" si="83"/>
        <v>1934.6625863824324</v>
      </c>
      <c r="S379" s="60">
        <f t="shared" si="84"/>
        <v>5.6252739180599587E-2</v>
      </c>
    </row>
    <row r="380" spans="1:19" ht="15">
      <c r="A380" s="49">
        <v>30</v>
      </c>
      <c r="B380" s="50">
        <v>350</v>
      </c>
      <c r="C380" s="47">
        <f t="shared" si="77"/>
        <v>50131</v>
      </c>
      <c r="D380" s="47">
        <f t="shared" si="85"/>
        <v>50222</v>
      </c>
      <c r="E380" s="61" t="e">
        <f>VLOOKUP(D380,'Kursy BM'!A:F,3,FALSE)</f>
        <v>#N/A</v>
      </c>
      <c r="F380" s="61" t="e">
        <f>IFERROR(IFERROR(IFERROR(VLOOKUP(D380,'Kursy średnie NBP'!A:G,4,FALSE),VLOOKUP(D380-1,'Kursy średnie NBP'!A:G,4,FALSE)),VLOOKUP(D380-2,'Kursy średnie NBP'!A:G,4,FALSE)),VLOOKUP(D380-3,'Kursy średnie NBP'!A:G,4,FALSE))</f>
        <v>#N/A</v>
      </c>
      <c r="G380" s="53">
        <f>IFERROR(VLOOKUP(C380,'LIBOR 3M CHF'!A:B,2,FALSE)+$D$1,'LIBOR 3M CHF'!$B$34+$D$1)</f>
        <v>1.2189999999999999E-2</v>
      </c>
      <c r="H380" s="60">
        <f t="shared" si="72"/>
        <v>2.0121958082002775</v>
      </c>
      <c r="I380" s="60">
        <f t="shared" si="73"/>
        <v>395.36246387784826</v>
      </c>
      <c r="J380" s="60">
        <f t="shared" si="78"/>
        <v>397.37465968604852</v>
      </c>
      <c r="K380" s="60">
        <f t="shared" si="74"/>
        <v>1585.4701610937129</v>
      </c>
      <c r="L380" s="60" t="e">
        <f t="shared" si="79"/>
        <v>#N/A</v>
      </c>
      <c r="M380" s="60" t="e">
        <f t="shared" si="80"/>
        <v>#N/A</v>
      </c>
      <c r="N380" s="60">
        <f t="shared" si="81"/>
        <v>0</v>
      </c>
      <c r="O380" s="60">
        <f t="shared" si="75"/>
        <v>1.965294744000154</v>
      </c>
      <c r="P380" s="60">
        <f t="shared" si="76"/>
        <v>386.14719753791934</v>
      </c>
      <c r="Q380" s="60">
        <f t="shared" si="82"/>
        <v>388.11249228191951</v>
      </c>
      <c r="R380" s="60">
        <f t="shared" si="83"/>
        <v>1548.5153888445132</v>
      </c>
      <c r="S380" s="60">
        <f t="shared" si="84"/>
        <v>4.6901064200123521E-2</v>
      </c>
    </row>
    <row r="381" spans="1:19" ht="15">
      <c r="A381" s="49">
        <v>30</v>
      </c>
      <c r="B381" s="50">
        <v>351</v>
      </c>
      <c r="C381" s="47">
        <f t="shared" si="77"/>
        <v>50222</v>
      </c>
      <c r="D381" s="47">
        <f t="shared" si="85"/>
        <v>50253</v>
      </c>
      <c r="E381" s="61" t="e">
        <f>VLOOKUP(D381,'Kursy BM'!A:F,3,FALSE)</f>
        <v>#N/A</v>
      </c>
      <c r="F381" s="61" t="e">
        <f>IFERROR(IFERROR(IFERROR(VLOOKUP(D381,'Kursy średnie NBP'!A:G,4,FALSE),VLOOKUP(D381-1,'Kursy średnie NBP'!A:G,4,FALSE)),VLOOKUP(D381-2,'Kursy średnie NBP'!A:G,4,FALSE)),VLOOKUP(D381-3,'Kursy średnie NBP'!A:G,4,FALSE))</f>
        <v>#N/A</v>
      </c>
      <c r="G381" s="53">
        <f>IFERROR(VLOOKUP(C381,'LIBOR 3M CHF'!A:B,2,FALSE)+$D$1,'LIBOR 3M CHF'!$B$34+$D$1)</f>
        <v>1.2189999999999999E-2</v>
      </c>
      <c r="H381" s="60">
        <f t="shared" si="72"/>
        <v>1.6105734386443633</v>
      </c>
      <c r="I381" s="60">
        <f t="shared" si="73"/>
        <v>395.7640862474168</v>
      </c>
      <c r="J381" s="60">
        <f t="shared" si="78"/>
        <v>397.37465968606114</v>
      </c>
      <c r="K381" s="60">
        <f t="shared" si="74"/>
        <v>1189.7060748462961</v>
      </c>
      <c r="L381" s="60" t="e">
        <f t="shared" si="79"/>
        <v>#N/A</v>
      </c>
      <c r="M381" s="60" t="e">
        <f t="shared" si="80"/>
        <v>#N/A</v>
      </c>
      <c r="N381" s="60">
        <f t="shared" si="81"/>
        <v>0</v>
      </c>
      <c r="O381" s="60">
        <f t="shared" si="75"/>
        <v>1.5730335491678844</v>
      </c>
      <c r="P381" s="60">
        <f t="shared" si="76"/>
        <v>386.5394587327641</v>
      </c>
      <c r="Q381" s="60">
        <f t="shared" si="82"/>
        <v>388.11249228193196</v>
      </c>
      <c r="R381" s="60">
        <f t="shared" si="83"/>
        <v>1161.975930111749</v>
      </c>
      <c r="S381" s="60">
        <f t="shared" si="84"/>
        <v>3.7539889476478905E-2</v>
      </c>
    </row>
    <row r="382" spans="1:19" ht="15">
      <c r="A382" s="49">
        <v>30</v>
      </c>
      <c r="B382" s="50">
        <v>352</v>
      </c>
      <c r="C382" s="47">
        <f t="shared" si="77"/>
        <v>50222</v>
      </c>
      <c r="D382" s="47">
        <f t="shared" si="85"/>
        <v>50284</v>
      </c>
      <c r="E382" s="61" t="e">
        <f>VLOOKUP(D382,'Kursy BM'!A:F,3,FALSE)</f>
        <v>#N/A</v>
      </c>
      <c r="F382" s="61" t="e">
        <f>IFERROR(IFERROR(IFERROR(VLOOKUP(D382,'Kursy średnie NBP'!A:G,4,FALSE),VLOOKUP(D382-1,'Kursy średnie NBP'!A:G,4,FALSE)),VLOOKUP(D382-2,'Kursy średnie NBP'!A:G,4,FALSE)),VLOOKUP(D382-3,'Kursy średnie NBP'!A:G,4,FALSE))</f>
        <v>#N/A</v>
      </c>
      <c r="G382" s="53">
        <f>IFERROR(VLOOKUP(C382,'LIBOR 3M CHF'!A:B,2,FALSE)+$D$1,'LIBOR 3M CHF'!$B$34+$D$1)</f>
        <v>1.2189999999999999E-2</v>
      </c>
      <c r="H382" s="60">
        <f t="shared" si="72"/>
        <v>1.208543087698029</v>
      </c>
      <c r="I382" s="60">
        <f t="shared" si="73"/>
        <v>396.16611659836769</v>
      </c>
      <c r="J382" s="60">
        <f t="shared" si="78"/>
        <v>397.37465968606574</v>
      </c>
      <c r="K382" s="60">
        <f t="shared" si="74"/>
        <v>793.53995824792844</v>
      </c>
      <c r="L382" s="60" t="e">
        <f t="shared" si="79"/>
        <v>#N/A</v>
      </c>
      <c r="M382" s="60" t="e">
        <f t="shared" si="80"/>
        <v>#N/A</v>
      </c>
      <c r="N382" s="60">
        <f t="shared" si="81"/>
        <v>0</v>
      </c>
      <c r="O382" s="60">
        <f t="shared" si="75"/>
        <v>1.1803738823385181</v>
      </c>
      <c r="P382" s="60">
        <f t="shared" si="76"/>
        <v>386.93211839959793</v>
      </c>
      <c r="Q382" s="60">
        <f t="shared" si="82"/>
        <v>388.11249228193645</v>
      </c>
      <c r="R382" s="60">
        <f t="shared" si="83"/>
        <v>775.04381171215107</v>
      </c>
      <c r="S382" s="60">
        <f t="shared" si="84"/>
        <v>2.816920535951084E-2</v>
      </c>
    </row>
    <row r="383" spans="1:19" ht="15">
      <c r="A383" s="49">
        <v>30</v>
      </c>
      <c r="B383" s="50">
        <v>353</v>
      </c>
      <c r="C383" s="47">
        <f t="shared" si="77"/>
        <v>50222</v>
      </c>
      <c r="D383" s="47">
        <f t="shared" si="85"/>
        <v>50314</v>
      </c>
      <c r="E383" s="61" t="e">
        <f>VLOOKUP(D383,'Kursy BM'!A:F,3,FALSE)</f>
        <v>#N/A</v>
      </c>
      <c r="F383" s="61" t="e">
        <f>IFERROR(IFERROR(IFERROR(VLOOKUP(D383,'Kursy średnie NBP'!A:G,4,FALSE),VLOOKUP(D383-1,'Kursy średnie NBP'!A:G,4,FALSE)),VLOOKUP(D383-2,'Kursy średnie NBP'!A:G,4,FALSE)),VLOOKUP(D383-3,'Kursy średnie NBP'!A:G,4,FALSE))</f>
        <v>#N/A</v>
      </c>
      <c r="G383" s="53">
        <f>IFERROR(VLOOKUP(C383,'LIBOR 3M CHF'!A:B,2,FALSE)+$D$1,'LIBOR 3M CHF'!$B$34+$D$1)</f>
        <v>1.2189999999999999E-2</v>
      </c>
      <c r="H383" s="60">
        <f t="shared" si="72"/>
        <v>0.80610434092018723</v>
      </c>
      <c r="I383" s="60">
        <f t="shared" si="73"/>
        <v>396.56855534518661</v>
      </c>
      <c r="J383" s="60">
        <f t="shared" si="78"/>
        <v>397.37465968610678</v>
      </c>
      <c r="K383" s="60">
        <f t="shared" si="74"/>
        <v>396.97140290274183</v>
      </c>
      <c r="L383" s="60" t="e">
        <f t="shared" si="79"/>
        <v>#N/A</v>
      </c>
      <c r="M383" s="60" t="e">
        <f t="shared" si="80"/>
        <v>#N/A</v>
      </c>
      <c r="N383" s="60">
        <f t="shared" si="81"/>
        <v>0</v>
      </c>
      <c r="O383" s="60">
        <f t="shared" si="75"/>
        <v>0.78731533873092674</v>
      </c>
      <c r="P383" s="60">
        <f t="shared" si="76"/>
        <v>387.32517694324548</v>
      </c>
      <c r="Q383" s="60">
        <f t="shared" si="82"/>
        <v>388.11249228197642</v>
      </c>
      <c r="R383" s="60">
        <f t="shared" si="83"/>
        <v>387.71863476890559</v>
      </c>
      <c r="S383" s="60">
        <f t="shared" si="84"/>
        <v>1.8789002189260495E-2</v>
      </c>
    </row>
    <row r="384" spans="1:19" ht="15">
      <c r="A384" s="49">
        <v>30</v>
      </c>
      <c r="B384" s="50">
        <v>354</v>
      </c>
      <c r="C384" s="47">
        <f t="shared" si="77"/>
        <v>50314</v>
      </c>
      <c r="D384" s="47">
        <f t="shared" si="85"/>
        <v>50345</v>
      </c>
      <c r="E384" s="61" t="e">
        <f>VLOOKUP(D384,'Kursy BM'!A:F,3,FALSE)</f>
        <v>#N/A</v>
      </c>
      <c r="F384" s="61" t="e">
        <f>IFERROR(IFERROR(IFERROR(VLOOKUP(D384,'Kursy średnie NBP'!A:G,4,FALSE),VLOOKUP(D384-1,'Kursy średnie NBP'!A:G,4,FALSE)),VLOOKUP(D384-2,'Kursy średnie NBP'!A:G,4,FALSE)),VLOOKUP(D384-3,'Kursy średnie NBP'!A:G,4,FALSE))</f>
        <v>#N/A</v>
      </c>
      <c r="G384" s="53">
        <f>IFERROR(VLOOKUP(C384,'LIBOR 3M CHF'!A:B,2,FALSE)+$D$1,'LIBOR 3M CHF'!$B$34+$D$1)</f>
        <v>1.2189999999999999E-2</v>
      </c>
      <c r="H384" s="60">
        <f t="shared" si="72"/>
        <v>0.40325678344870186</v>
      </c>
      <c r="I384" s="60">
        <f t="shared" si="73"/>
        <v>396.97140290270096</v>
      </c>
      <c r="J384" s="60">
        <f t="shared" si="78"/>
        <v>397.37465968614964</v>
      </c>
      <c r="K384" s="60">
        <f t="shared" si="74"/>
        <v>4.0870418160920963E-11</v>
      </c>
      <c r="L384" s="60" t="e">
        <f t="shared" si="79"/>
        <v>#N/A</v>
      </c>
      <c r="M384" s="60" t="e">
        <f t="shared" si="80"/>
        <v>#N/A</v>
      </c>
      <c r="N384" s="60">
        <f t="shared" si="81"/>
        <v>0</v>
      </c>
      <c r="O384" s="60">
        <f t="shared" si="75"/>
        <v>0.39385751315274653</v>
      </c>
      <c r="P384" s="60">
        <f t="shared" si="76"/>
        <v>387.71863476886568</v>
      </c>
      <c r="Q384" s="60">
        <f t="shared" si="82"/>
        <v>388.11249228201842</v>
      </c>
      <c r="R384" s="60">
        <f t="shared" si="83"/>
        <v>3.9904080040287226E-11</v>
      </c>
      <c r="S384" s="60">
        <f t="shared" si="84"/>
        <v>9.3992702959553309E-3</v>
      </c>
    </row>
    <row r="385" spans="1:19" ht="15">
      <c r="A385" s="49">
        <v>30</v>
      </c>
      <c r="B385" s="50">
        <v>355</v>
      </c>
      <c r="C385" s="47">
        <f t="shared" si="77"/>
        <v>50314</v>
      </c>
      <c r="D385" s="47">
        <f t="shared" si="85"/>
        <v>50375</v>
      </c>
      <c r="E385" s="61" t="e">
        <f>VLOOKUP(D385,'Kursy BM'!A:F,3,FALSE)</f>
        <v>#N/A</v>
      </c>
      <c r="F385" s="61" t="e">
        <f>IFERROR(IFERROR(IFERROR(VLOOKUP(D385,'Kursy średnie NBP'!A:G,4,FALSE),VLOOKUP(D385-1,'Kursy średnie NBP'!A:G,4,FALSE)),VLOOKUP(D385-2,'Kursy średnie NBP'!A:G,4,FALSE)),VLOOKUP(D385-3,'Kursy średnie NBP'!A:G,4,FALSE))</f>
        <v>#N/A</v>
      </c>
      <c r="G385" s="53">
        <f>IFERROR(VLOOKUP(C385,'LIBOR 3M CHF'!A:B,2,FALSE)+$D$1,'LIBOR 3M CHF'!$B$34+$D$1)</f>
        <v>1.2189999999999999E-2</v>
      </c>
      <c r="H385" s="60">
        <f t="shared" si="72"/>
        <v>0</v>
      </c>
      <c r="I385" s="60">
        <f t="shared" si="73"/>
        <v>0</v>
      </c>
      <c r="J385" s="60">
        <f t="shared" si="78"/>
        <v>0</v>
      </c>
      <c r="K385" s="60">
        <f t="shared" si="74"/>
        <v>4.0870418160920963E-11</v>
      </c>
      <c r="L385" s="60" t="e">
        <f t="shared" si="79"/>
        <v>#N/A</v>
      </c>
      <c r="M385" s="60" t="e">
        <f t="shared" si="80"/>
        <v>#N/A</v>
      </c>
      <c r="N385" s="60">
        <f t="shared" si="81"/>
        <v>0</v>
      </c>
      <c r="O385" s="60">
        <f t="shared" si="75"/>
        <v>0</v>
      </c>
      <c r="P385" s="60">
        <f t="shared" si="76"/>
        <v>0</v>
      </c>
      <c r="Q385" s="60">
        <f t="shared" si="82"/>
        <v>0</v>
      </c>
      <c r="R385" s="60">
        <f t="shared" si="83"/>
        <v>3.9904080040287226E-11</v>
      </c>
      <c r="S385" s="60">
        <f t="shared" si="84"/>
        <v>0</v>
      </c>
    </row>
    <row r="386" spans="1:19" ht="15">
      <c r="A386" s="49">
        <v>30</v>
      </c>
      <c r="B386" s="50">
        <v>356</v>
      </c>
      <c r="C386" s="47">
        <f t="shared" si="77"/>
        <v>50314</v>
      </c>
      <c r="D386" s="47">
        <f t="shared" si="85"/>
        <v>50406</v>
      </c>
      <c r="E386" s="61" t="e">
        <f>VLOOKUP(D386,'Kursy BM'!A:F,3,FALSE)</f>
        <v>#N/A</v>
      </c>
      <c r="F386" s="61" t="e">
        <f>IFERROR(IFERROR(IFERROR(VLOOKUP(D386,'Kursy średnie NBP'!A:G,4,FALSE),VLOOKUP(D386-1,'Kursy średnie NBP'!A:G,4,FALSE)),VLOOKUP(D386-2,'Kursy średnie NBP'!A:G,4,FALSE)),VLOOKUP(D386-3,'Kursy średnie NBP'!A:G,4,FALSE))</f>
        <v>#N/A</v>
      </c>
      <c r="G386" s="53">
        <f>IFERROR(VLOOKUP(C386,'LIBOR 3M CHF'!A:B,2,FALSE)+$D$1,'LIBOR 3M CHF'!$B$34+$D$1)</f>
        <v>1.2189999999999999E-2</v>
      </c>
      <c r="H386" s="60">
        <f t="shared" si="72"/>
        <v>0</v>
      </c>
      <c r="I386" s="60">
        <f t="shared" si="73"/>
        <v>0</v>
      </c>
      <c r="J386" s="60">
        <f t="shared" si="78"/>
        <v>0</v>
      </c>
      <c r="K386" s="60">
        <f t="shared" si="74"/>
        <v>4.0870418160920963E-11</v>
      </c>
      <c r="L386" s="60" t="e">
        <f t="shared" si="79"/>
        <v>#N/A</v>
      </c>
      <c r="M386" s="60" t="e">
        <f t="shared" si="80"/>
        <v>#N/A</v>
      </c>
      <c r="N386" s="60">
        <f t="shared" si="81"/>
        <v>0</v>
      </c>
      <c r="O386" s="60">
        <f t="shared" si="75"/>
        <v>0</v>
      </c>
      <c r="P386" s="60">
        <f t="shared" si="76"/>
        <v>0</v>
      </c>
      <c r="Q386" s="60">
        <f t="shared" si="82"/>
        <v>0</v>
      </c>
      <c r="R386" s="60">
        <f t="shared" si="83"/>
        <v>3.9904080040287226E-11</v>
      </c>
      <c r="S386" s="60">
        <f t="shared" si="84"/>
        <v>0</v>
      </c>
    </row>
    <row r="387" spans="1:19" ht="15">
      <c r="A387" s="49">
        <v>30</v>
      </c>
      <c r="B387" s="50">
        <v>357</v>
      </c>
      <c r="C387" s="47">
        <f t="shared" si="77"/>
        <v>50406</v>
      </c>
      <c r="D387" s="47">
        <f t="shared" si="85"/>
        <v>50437</v>
      </c>
      <c r="E387" s="61" t="e">
        <f>VLOOKUP(D387,'Kursy BM'!A:F,3,FALSE)</f>
        <v>#N/A</v>
      </c>
      <c r="F387" s="61" t="e">
        <f>IFERROR(IFERROR(IFERROR(VLOOKUP(D387,'Kursy średnie NBP'!A:G,4,FALSE),VLOOKUP(D387-1,'Kursy średnie NBP'!A:G,4,FALSE)),VLOOKUP(D387-2,'Kursy średnie NBP'!A:G,4,FALSE)),VLOOKUP(D387-3,'Kursy średnie NBP'!A:G,4,FALSE))</f>
        <v>#N/A</v>
      </c>
      <c r="G387" s="53">
        <f>IFERROR(VLOOKUP(C387,'LIBOR 3M CHF'!A:B,2,FALSE)+$D$1,'LIBOR 3M CHF'!$B$34+$D$1)</f>
        <v>1.2189999999999999E-2</v>
      </c>
      <c r="H387" s="60">
        <f t="shared" si="72"/>
        <v>0</v>
      </c>
      <c r="I387" s="60">
        <f t="shared" si="73"/>
        <v>0</v>
      </c>
      <c r="J387" s="60">
        <f t="shared" si="78"/>
        <v>0</v>
      </c>
      <c r="K387" s="60">
        <f t="shared" si="74"/>
        <v>4.0870418160920963E-11</v>
      </c>
      <c r="L387" s="60" t="e">
        <f t="shared" si="79"/>
        <v>#N/A</v>
      </c>
      <c r="M387" s="60" t="e">
        <f t="shared" si="80"/>
        <v>#N/A</v>
      </c>
      <c r="N387" s="60">
        <f t="shared" si="81"/>
        <v>0</v>
      </c>
      <c r="O387" s="60">
        <f t="shared" si="75"/>
        <v>0</v>
      </c>
      <c r="P387" s="60">
        <f t="shared" si="76"/>
        <v>0</v>
      </c>
      <c r="Q387" s="60">
        <f t="shared" si="82"/>
        <v>0</v>
      </c>
      <c r="R387" s="60">
        <f t="shared" si="83"/>
        <v>3.9904080040287226E-11</v>
      </c>
      <c r="S387" s="60">
        <f t="shared" si="84"/>
        <v>0</v>
      </c>
    </row>
    <row r="388" spans="1:19" ht="15">
      <c r="A388" s="49">
        <v>30</v>
      </c>
      <c r="B388" s="50">
        <v>358</v>
      </c>
      <c r="C388" s="47">
        <f t="shared" si="77"/>
        <v>50406</v>
      </c>
      <c r="D388" s="47">
        <f t="shared" si="85"/>
        <v>50465</v>
      </c>
      <c r="E388" s="61" t="e">
        <f>VLOOKUP(D388,'Kursy BM'!A:F,3,FALSE)</f>
        <v>#N/A</v>
      </c>
      <c r="F388" s="61" t="e">
        <f>IFERROR(IFERROR(IFERROR(VLOOKUP(D388,'Kursy średnie NBP'!A:G,4,FALSE),VLOOKUP(D388-1,'Kursy średnie NBP'!A:G,4,FALSE)),VLOOKUP(D388-2,'Kursy średnie NBP'!A:G,4,FALSE)),VLOOKUP(D388-3,'Kursy średnie NBP'!A:G,4,FALSE))</f>
        <v>#N/A</v>
      </c>
      <c r="G388" s="53">
        <f>IFERROR(VLOOKUP(C388,'LIBOR 3M CHF'!A:B,2,FALSE)+$D$1,'LIBOR 3M CHF'!$B$34+$D$1)</f>
        <v>1.2189999999999999E-2</v>
      </c>
      <c r="H388" s="60">
        <f t="shared" si="72"/>
        <v>0</v>
      </c>
      <c r="I388" s="60">
        <f t="shared" si="73"/>
        <v>0</v>
      </c>
      <c r="J388" s="60">
        <f t="shared" si="78"/>
        <v>0</v>
      </c>
      <c r="K388" s="60">
        <f t="shared" si="74"/>
        <v>4.0870418160920963E-11</v>
      </c>
      <c r="L388" s="60" t="e">
        <f t="shared" si="79"/>
        <v>#N/A</v>
      </c>
      <c r="M388" s="60" t="e">
        <f t="shared" si="80"/>
        <v>#N/A</v>
      </c>
      <c r="N388" s="60">
        <f t="shared" si="81"/>
        <v>0</v>
      </c>
      <c r="O388" s="60">
        <f t="shared" si="75"/>
        <v>0</v>
      </c>
      <c r="P388" s="60">
        <f t="shared" si="76"/>
        <v>0</v>
      </c>
      <c r="Q388" s="60">
        <f t="shared" si="82"/>
        <v>0</v>
      </c>
      <c r="R388" s="60">
        <f t="shared" si="83"/>
        <v>3.9904080040287226E-11</v>
      </c>
      <c r="S388" s="60">
        <f t="shared" si="84"/>
        <v>0</v>
      </c>
    </row>
    <row r="389" spans="1:19" ht="15">
      <c r="A389" s="49">
        <v>30</v>
      </c>
      <c r="B389" s="50">
        <v>359</v>
      </c>
      <c r="C389" s="47">
        <f t="shared" si="77"/>
        <v>50406</v>
      </c>
      <c r="D389" s="47">
        <f t="shared" si="85"/>
        <v>50496</v>
      </c>
      <c r="E389" s="61" t="e">
        <f>VLOOKUP(D389,'Kursy BM'!A:F,3,FALSE)</f>
        <v>#N/A</v>
      </c>
      <c r="F389" s="61" t="e">
        <f>IFERROR(IFERROR(IFERROR(VLOOKUP(D389,'Kursy średnie NBP'!A:G,4,FALSE),VLOOKUP(D389-1,'Kursy średnie NBP'!A:G,4,FALSE)),VLOOKUP(D389-2,'Kursy średnie NBP'!A:G,4,FALSE)),VLOOKUP(D389-3,'Kursy średnie NBP'!A:G,4,FALSE))</f>
        <v>#N/A</v>
      </c>
      <c r="G389" s="53">
        <f>IFERROR(VLOOKUP(C389,'LIBOR 3M CHF'!A:B,2,FALSE)+$D$1,'LIBOR 3M CHF'!$B$34+$D$1)</f>
        <v>1.2189999999999999E-2</v>
      </c>
      <c r="H389" s="60">
        <f t="shared" si="72"/>
        <v>0</v>
      </c>
      <c r="I389" s="60">
        <f t="shared" si="73"/>
        <v>0</v>
      </c>
      <c r="J389" s="60">
        <f t="shared" si="78"/>
        <v>0</v>
      </c>
      <c r="K389" s="60">
        <f t="shared" si="74"/>
        <v>4.0870418160920963E-11</v>
      </c>
      <c r="L389" s="60" t="e">
        <f t="shared" si="79"/>
        <v>#N/A</v>
      </c>
      <c r="M389" s="60" t="e">
        <f t="shared" si="80"/>
        <v>#N/A</v>
      </c>
      <c r="N389" s="60">
        <f t="shared" si="81"/>
        <v>0</v>
      </c>
      <c r="O389" s="60">
        <f t="shared" si="75"/>
        <v>0</v>
      </c>
      <c r="P389" s="60">
        <f t="shared" si="76"/>
        <v>0</v>
      </c>
      <c r="Q389" s="60">
        <f t="shared" si="82"/>
        <v>0</v>
      </c>
      <c r="R389" s="60">
        <f t="shared" si="83"/>
        <v>3.9904080040287226E-11</v>
      </c>
      <c r="S389" s="60">
        <f t="shared" si="84"/>
        <v>0</v>
      </c>
    </row>
    <row r="390" spans="1:19" ht="15">
      <c r="A390" s="49">
        <v>30</v>
      </c>
      <c r="B390" s="50">
        <v>360</v>
      </c>
      <c r="C390" s="47">
        <f t="shared" si="77"/>
        <v>50496</v>
      </c>
      <c r="D390" s="47">
        <f t="shared" si="85"/>
        <v>50526</v>
      </c>
      <c r="E390" s="61" t="e">
        <f>VLOOKUP(D390,'Kursy BM'!A:F,3,FALSE)</f>
        <v>#N/A</v>
      </c>
      <c r="F390" s="61" t="e">
        <f>IFERROR(IFERROR(IFERROR(VLOOKUP(D390,'Kursy średnie NBP'!A:G,4,FALSE),VLOOKUP(D390-1,'Kursy średnie NBP'!A:G,4,FALSE)),VLOOKUP(D390-2,'Kursy średnie NBP'!A:G,4,FALSE)),VLOOKUP(D390-3,'Kursy średnie NBP'!A:G,4,FALSE))</f>
        <v>#N/A</v>
      </c>
      <c r="G390" s="53">
        <f>IFERROR(VLOOKUP(C390,'LIBOR 3M CHF'!A:B,2,FALSE)+$D$1,'LIBOR 3M CHF'!$B$34+$D$1)</f>
        <v>1.2189999999999999E-2</v>
      </c>
      <c r="H390" s="60">
        <f t="shared" si="72"/>
        <v>0</v>
      </c>
      <c r="I390" s="60">
        <f t="shared" si="73"/>
        <v>0</v>
      </c>
      <c r="J390" s="60">
        <f t="shared" si="78"/>
        <v>0</v>
      </c>
      <c r="K390" s="60">
        <f t="shared" si="74"/>
        <v>4.0870418160920963E-11</v>
      </c>
      <c r="L390" s="60" t="e">
        <f t="shared" si="79"/>
        <v>#N/A</v>
      </c>
      <c r="M390" s="60" t="e">
        <f t="shared" si="80"/>
        <v>#N/A</v>
      </c>
      <c r="N390" s="60">
        <f t="shared" si="81"/>
        <v>0</v>
      </c>
      <c r="O390" s="60">
        <f t="shared" si="75"/>
        <v>0</v>
      </c>
      <c r="P390" s="60">
        <f t="shared" si="76"/>
        <v>0</v>
      </c>
      <c r="Q390" s="60">
        <f t="shared" si="82"/>
        <v>0</v>
      </c>
      <c r="R390" s="60">
        <f t="shared" si="83"/>
        <v>3.9904080040287226E-11</v>
      </c>
      <c r="S390" s="60">
        <f t="shared" si="84"/>
        <v>0</v>
      </c>
    </row>
    <row r="391" spans="1:19" ht="15">
      <c r="A391" s="51">
        <v>31</v>
      </c>
      <c r="B391" s="52">
        <v>361</v>
      </c>
      <c r="C391" s="47">
        <f t="shared" si="77"/>
        <v>50496</v>
      </c>
      <c r="D391" s="47">
        <f t="shared" si="85"/>
        <v>50557</v>
      </c>
      <c r="E391" s="61" t="e">
        <f>VLOOKUP(D391,'Kursy BM'!A:F,3,FALSE)</f>
        <v>#N/A</v>
      </c>
      <c r="F391" s="61" t="e">
        <f>IFERROR(IFERROR(IFERROR(VLOOKUP(D391,'Kursy średnie NBP'!A:G,4,FALSE),VLOOKUP(D391-1,'Kursy średnie NBP'!A:G,4,FALSE)),VLOOKUP(D391-2,'Kursy średnie NBP'!A:G,4,FALSE)),VLOOKUP(D391-3,'Kursy średnie NBP'!A:G,4,FALSE))</f>
        <v>#N/A</v>
      </c>
      <c r="G391" s="53">
        <f>IFERROR(VLOOKUP(C391,'LIBOR 3M CHF'!A:B,2,FALSE)+$D$1,'LIBOR 3M CHF'!$B$34+$D$1)</f>
        <v>1.2189999999999999E-2</v>
      </c>
      <c r="H391" s="60">
        <f t="shared" si="72"/>
        <v>0</v>
      </c>
      <c r="I391" s="60">
        <f t="shared" si="73"/>
        <v>0</v>
      </c>
      <c r="J391" s="60">
        <f t="shared" si="78"/>
        <v>0</v>
      </c>
      <c r="K391" s="60">
        <f t="shared" si="74"/>
        <v>4.0870418160920963E-11</v>
      </c>
      <c r="L391" s="60" t="e">
        <f t="shared" si="79"/>
        <v>#N/A</v>
      </c>
      <c r="M391" s="60" t="e">
        <f t="shared" si="80"/>
        <v>#N/A</v>
      </c>
      <c r="N391" s="60">
        <f t="shared" si="81"/>
        <v>0</v>
      </c>
      <c r="O391" s="60">
        <f t="shared" si="75"/>
        <v>0</v>
      </c>
      <c r="P391" s="60">
        <f t="shared" si="76"/>
        <v>0</v>
      </c>
      <c r="Q391" s="60">
        <f t="shared" si="82"/>
        <v>0</v>
      </c>
      <c r="R391" s="60">
        <f t="shared" si="83"/>
        <v>3.9904080040287226E-11</v>
      </c>
      <c r="S391" s="60">
        <f t="shared" si="84"/>
        <v>0</v>
      </c>
    </row>
    <row r="392" spans="1:19" ht="15">
      <c r="A392" s="51">
        <v>31</v>
      </c>
      <c r="B392" s="52">
        <v>362</v>
      </c>
      <c r="C392" s="47">
        <f t="shared" si="77"/>
        <v>50496</v>
      </c>
      <c r="D392" s="47">
        <f t="shared" si="85"/>
        <v>50587</v>
      </c>
      <c r="E392" s="61" t="e">
        <f>VLOOKUP(D392,'Kursy BM'!A:F,3,FALSE)</f>
        <v>#N/A</v>
      </c>
      <c r="F392" s="61" t="e">
        <f>IFERROR(IFERROR(IFERROR(VLOOKUP(D392,'Kursy średnie NBP'!A:G,4,FALSE),VLOOKUP(D392-1,'Kursy średnie NBP'!A:G,4,FALSE)),VLOOKUP(D392-2,'Kursy średnie NBP'!A:G,4,FALSE)),VLOOKUP(D392-3,'Kursy średnie NBP'!A:G,4,FALSE))</f>
        <v>#N/A</v>
      </c>
      <c r="G392" s="53">
        <f>IFERROR(VLOOKUP(C392,'LIBOR 3M CHF'!A:B,2,FALSE)+$D$1,'LIBOR 3M CHF'!$B$34+$D$1)</f>
        <v>1.2189999999999999E-2</v>
      </c>
      <c r="H392" s="60">
        <f t="shared" si="72"/>
        <v>0</v>
      </c>
      <c r="I392" s="60">
        <f t="shared" si="73"/>
        <v>0</v>
      </c>
      <c r="J392" s="60">
        <f t="shared" si="78"/>
        <v>0</v>
      </c>
      <c r="K392" s="60">
        <f t="shared" si="74"/>
        <v>4.0870418160920963E-11</v>
      </c>
      <c r="L392" s="60" t="e">
        <f t="shared" si="79"/>
        <v>#N/A</v>
      </c>
      <c r="M392" s="60" t="e">
        <f t="shared" si="80"/>
        <v>#N/A</v>
      </c>
      <c r="N392" s="60">
        <f t="shared" si="81"/>
        <v>0</v>
      </c>
      <c r="O392" s="60">
        <f t="shared" si="75"/>
        <v>0</v>
      </c>
      <c r="P392" s="60">
        <f t="shared" si="76"/>
        <v>0</v>
      </c>
      <c r="Q392" s="60">
        <f t="shared" si="82"/>
        <v>0</v>
      </c>
      <c r="R392" s="60">
        <f t="shared" si="83"/>
        <v>3.9904080040287226E-11</v>
      </c>
      <c r="S392" s="60">
        <f t="shared" si="84"/>
        <v>0</v>
      </c>
    </row>
    <row r="393" spans="1:19" ht="15">
      <c r="A393" s="51">
        <v>31</v>
      </c>
      <c r="B393" s="52">
        <v>363</v>
      </c>
      <c r="C393" s="47">
        <f t="shared" si="77"/>
        <v>50587</v>
      </c>
      <c r="D393" s="47">
        <f t="shared" si="85"/>
        <v>50618</v>
      </c>
      <c r="E393" s="61" t="e">
        <f>VLOOKUP(D393,'Kursy BM'!A:F,3,FALSE)</f>
        <v>#N/A</v>
      </c>
      <c r="F393" s="61" t="e">
        <f>IFERROR(IFERROR(IFERROR(VLOOKUP(D393,'Kursy średnie NBP'!A:G,4,FALSE),VLOOKUP(D393-1,'Kursy średnie NBP'!A:G,4,FALSE)),VLOOKUP(D393-2,'Kursy średnie NBP'!A:G,4,FALSE)),VLOOKUP(D393-3,'Kursy średnie NBP'!A:G,4,FALSE))</f>
        <v>#N/A</v>
      </c>
      <c r="G393" s="53">
        <f>IFERROR(VLOOKUP(C393,'LIBOR 3M CHF'!A:B,2,FALSE)+$D$1,'LIBOR 3M CHF'!$B$34+$D$1)</f>
        <v>1.2189999999999999E-2</v>
      </c>
      <c r="H393" s="60">
        <f t="shared" si="72"/>
        <v>0</v>
      </c>
      <c r="I393" s="60">
        <f t="shared" si="73"/>
        <v>0</v>
      </c>
      <c r="J393" s="60">
        <f t="shared" si="78"/>
        <v>0</v>
      </c>
      <c r="K393" s="60">
        <f t="shared" si="74"/>
        <v>4.0870418160920963E-11</v>
      </c>
      <c r="L393" s="60" t="e">
        <f t="shared" si="79"/>
        <v>#N/A</v>
      </c>
      <c r="M393" s="60" t="e">
        <f t="shared" si="80"/>
        <v>#N/A</v>
      </c>
      <c r="N393" s="60">
        <f t="shared" si="81"/>
        <v>0</v>
      </c>
      <c r="O393" s="60">
        <f t="shared" si="75"/>
        <v>0</v>
      </c>
      <c r="P393" s="60">
        <f t="shared" si="76"/>
        <v>0</v>
      </c>
      <c r="Q393" s="60">
        <f t="shared" si="82"/>
        <v>0</v>
      </c>
      <c r="R393" s="60">
        <f t="shared" si="83"/>
        <v>3.9904080040287226E-11</v>
      </c>
      <c r="S393" s="60">
        <f t="shared" si="84"/>
        <v>0</v>
      </c>
    </row>
    <row r="394" spans="1:19" ht="15">
      <c r="A394" s="51">
        <v>31</v>
      </c>
      <c r="B394" s="52">
        <v>364</v>
      </c>
      <c r="C394" s="47">
        <f t="shared" si="77"/>
        <v>50587</v>
      </c>
      <c r="D394" s="47">
        <f t="shared" si="85"/>
        <v>50649</v>
      </c>
      <c r="E394" s="61" t="e">
        <f>VLOOKUP(D394,'Kursy BM'!A:F,3,FALSE)</f>
        <v>#N/A</v>
      </c>
      <c r="F394" s="61" t="e">
        <f>IFERROR(IFERROR(IFERROR(VLOOKUP(D394,'Kursy średnie NBP'!A:G,4,FALSE),VLOOKUP(D394-1,'Kursy średnie NBP'!A:G,4,FALSE)),VLOOKUP(D394-2,'Kursy średnie NBP'!A:G,4,FALSE)),VLOOKUP(D394-3,'Kursy średnie NBP'!A:G,4,FALSE))</f>
        <v>#N/A</v>
      </c>
      <c r="G394" s="53">
        <f>IFERROR(VLOOKUP(C394,'LIBOR 3M CHF'!A:B,2,FALSE)+$D$1,'LIBOR 3M CHF'!$B$34+$D$1)</f>
        <v>1.2189999999999999E-2</v>
      </c>
      <c r="H394" s="60">
        <f t="shared" si="72"/>
        <v>0</v>
      </c>
      <c r="I394" s="60">
        <f t="shared" si="73"/>
        <v>0</v>
      </c>
      <c r="J394" s="60">
        <f t="shared" si="78"/>
        <v>0</v>
      </c>
      <c r="K394" s="60">
        <f t="shared" si="74"/>
        <v>4.0870418160920963E-11</v>
      </c>
      <c r="L394" s="60" t="e">
        <f t="shared" si="79"/>
        <v>#N/A</v>
      </c>
      <c r="M394" s="60" t="e">
        <f t="shared" si="80"/>
        <v>#N/A</v>
      </c>
      <c r="N394" s="60">
        <f t="shared" si="81"/>
        <v>0</v>
      </c>
      <c r="O394" s="60">
        <f t="shared" si="75"/>
        <v>0</v>
      </c>
      <c r="P394" s="60">
        <f t="shared" si="76"/>
        <v>0</v>
      </c>
      <c r="Q394" s="60">
        <f t="shared" si="82"/>
        <v>0</v>
      </c>
      <c r="R394" s="60">
        <f t="shared" si="83"/>
        <v>3.9904080040287226E-11</v>
      </c>
      <c r="S394" s="60">
        <f t="shared" si="84"/>
        <v>0</v>
      </c>
    </row>
    <row r="395" spans="1:19" ht="15">
      <c r="A395" s="51">
        <v>31</v>
      </c>
      <c r="B395" s="52">
        <v>365</v>
      </c>
      <c r="C395" s="47">
        <f t="shared" si="77"/>
        <v>50587</v>
      </c>
      <c r="D395" s="47">
        <f t="shared" si="85"/>
        <v>50679</v>
      </c>
      <c r="E395" s="61" t="e">
        <f>VLOOKUP(D395,'Kursy BM'!A:F,3,FALSE)</f>
        <v>#N/A</v>
      </c>
      <c r="F395" s="61" t="e">
        <f>IFERROR(IFERROR(IFERROR(VLOOKUP(D395,'Kursy średnie NBP'!A:G,4,FALSE),VLOOKUP(D395-1,'Kursy średnie NBP'!A:G,4,FALSE)),VLOOKUP(D395-2,'Kursy średnie NBP'!A:G,4,FALSE)),VLOOKUP(D395-3,'Kursy średnie NBP'!A:G,4,FALSE))</f>
        <v>#N/A</v>
      </c>
      <c r="G395" s="53">
        <f>IFERROR(VLOOKUP(C395,'LIBOR 3M CHF'!A:B,2,FALSE)+$D$1,'LIBOR 3M CHF'!$B$34+$D$1)</f>
        <v>1.2189999999999999E-2</v>
      </c>
      <c r="H395" s="60">
        <f t="shared" si="72"/>
        <v>0</v>
      </c>
      <c r="I395" s="60">
        <f t="shared" si="73"/>
        <v>0</v>
      </c>
      <c r="J395" s="60">
        <f t="shared" si="78"/>
        <v>0</v>
      </c>
      <c r="K395" s="60">
        <f t="shared" si="74"/>
        <v>4.0870418160920963E-11</v>
      </c>
      <c r="L395" s="60" t="e">
        <f t="shared" si="79"/>
        <v>#N/A</v>
      </c>
      <c r="M395" s="60" t="e">
        <f t="shared" si="80"/>
        <v>#N/A</v>
      </c>
      <c r="N395" s="60">
        <f t="shared" si="81"/>
        <v>0</v>
      </c>
      <c r="O395" s="60">
        <f t="shared" si="75"/>
        <v>0</v>
      </c>
      <c r="P395" s="60">
        <f t="shared" si="76"/>
        <v>0</v>
      </c>
      <c r="Q395" s="60">
        <f t="shared" si="82"/>
        <v>0</v>
      </c>
      <c r="R395" s="60">
        <f t="shared" si="83"/>
        <v>3.9904080040287226E-11</v>
      </c>
      <c r="S395" s="60">
        <f t="shared" si="84"/>
        <v>0</v>
      </c>
    </row>
    <row r="396" spans="1:19" ht="15">
      <c r="A396" s="51">
        <v>31</v>
      </c>
      <c r="B396" s="52">
        <v>366</v>
      </c>
      <c r="C396" s="47">
        <f t="shared" si="77"/>
        <v>50679</v>
      </c>
      <c r="D396" s="47">
        <f t="shared" si="85"/>
        <v>50710</v>
      </c>
      <c r="E396" s="61" t="e">
        <f>VLOOKUP(D396,'Kursy BM'!A:F,3,FALSE)</f>
        <v>#N/A</v>
      </c>
      <c r="F396" s="61" t="e">
        <f>IFERROR(IFERROR(IFERROR(VLOOKUP(D396,'Kursy średnie NBP'!A:G,4,FALSE),VLOOKUP(D396-1,'Kursy średnie NBP'!A:G,4,FALSE)),VLOOKUP(D396-2,'Kursy średnie NBP'!A:G,4,FALSE)),VLOOKUP(D396-3,'Kursy średnie NBP'!A:G,4,FALSE))</f>
        <v>#N/A</v>
      </c>
      <c r="G396" s="53">
        <f>IFERROR(VLOOKUP(C396,'LIBOR 3M CHF'!A:B,2,FALSE)+$D$1,'LIBOR 3M CHF'!$B$34+$D$1)</f>
        <v>1.2189999999999999E-2</v>
      </c>
      <c r="H396" s="60">
        <f t="shared" si="72"/>
        <v>0</v>
      </c>
      <c r="I396" s="60">
        <f t="shared" si="73"/>
        <v>0</v>
      </c>
      <c r="J396" s="60">
        <f t="shared" si="78"/>
        <v>0</v>
      </c>
      <c r="K396" s="60">
        <f t="shared" si="74"/>
        <v>4.0870418160920963E-11</v>
      </c>
      <c r="L396" s="60" t="e">
        <f t="shared" si="79"/>
        <v>#N/A</v>
      </c>
      <c r="M396" s="60" t="e">
        <f t="shared" si="80"/>
        <v>#N/A</v>
      </c>
      <c r="N396" s="60">
        <f t="shared" si="81"/>
        <v>0</v>
      </c>
      <c r="O396" s="60">
        <f t="shared" si="75"/>
        <v>0</v>
      </c>
      <c r="P396" s="60">
        <f t="shared" si="76"/>
        <v>0</v>
      </c>
      <c r="Q396" s="60">
        <f t="shared" si="82"/>
        <v>0</v>
      </c>
      <c r="R396" s="60">
        <f t="shared" si="83"/>
        <v>3.9904080040287226E-11</v>
      </c>
      <c r="S396" s="60">
        <f t="shared" si="84"/>
        <v>0</v>
      </c>
    </row>
    <row r="397" spans="1:19" ht="15">
      <c r="A397" s="51">
        <v>31</v>
      </c>
      <c r="B397" s="52">
        <v>367</v>
      </c>
      <c r="C397" s="47">
        <f t="shared" si="77"/>
        <v>50679</v>
      </c>
      <c r="D397" s="47">
        <f t="shared" si="85"/>
        <v>50740</v>
      </c>
      <c r="E397" s="61" t="e">
        <f>VLOOKUP(D397,'Kursy BM'!A:F,3,FALSE)</f>
        <v>#N/A</v>
      </c>
      <c r="F397" s="61" t="e">
        <f>IFERROR(IFERROR(IFERROR(VLOOKUP(D397,'Kursy średnie NBP'!A:G,4,FALSE),VLOOKUP(D397-1,'Kursy średnie NBP'!A:G,4,FALSE)),VLOOKUP(D397-2,'Kursy średnie NBP'!A:G,4,FALSE)),VLOOKUP(D397-3,'Kursy średnie NBP'!A:G,4,FALSE))</f>
        <v>#N/A</v>
      </c>
      <c r="G397" s="53">
        <f>IFERROR(VLOOKUP(C397,'LIBOR 3M CHF'!A:B,2,FALSE)+$D$1,'LIBOR 3M CHF'!$B$34+$D$1)</f>
        <v>1.2189999999999999E-2</v>
      </c>
      <c r="H397" s="60">
        <f t="shared" si="72"/>
        <v>0</v>
      </c>
      <c r="I397" s="60">
        <f t="shared" si="73"/>
        <v>0</v>
      </c>
      <c r="J397" s="60">
        <f t="shared" si="78"/>
        <v>0</v>
      </c>
      <c r="K397" s="60">
        <f t="shared" si="74"/>
        <v>4.0870418160920963E-11</v>
      </c>
      <c r="L397" s="60" t="e">
        <f t="shared" si="79"/>
        <v>#N/A</v>
      </c>
      <c r="M397" s="60" t="e">
        <f t="shared" si="80"/>
        <v>#N/A</v>
      </c>
      <c r="N397" s="60">
        <f t="shared" si="81"/>
        <v>0</v>
      </c>
      <c r="O397" s="60">
        <f t="shared" si="75"/>
        <v>0</v>
      </c>
      <c r="P397" s="60">
        <f t="shared" si="76"/>
        <v>0</v>
      </c>
      <c r="Q397" s="60">
        <f t="shared" si="82"/>
        <v>0</v>
      </c>
      <c r="R397" s="60">
        <f t="shared" si="83"/>
        <v>3.9904080040287226E-11</v>
      </c>
      <c r="S397" s="60">
        <f t="shared" si="84"/>
        <v>0</v>
      </c>
    </row>
    <row r="398" spans="1:19" ht="15">
      <c r="A398" s="51">
        <v>31</v>
      </c>
      <c r="B398" s="52">
        <v>368</v>
      </c>
      <c r="C398" s="47">
        <f t="shared" si="77"/>
        <v>50679</v>
      </c>
      <c r="D398" s="47">
        <f t="shared" si="85"/>
        <v>50771</v>
      </c>
      <c r="E398" s="61" t="e">
        <f>VLOOKUP(D398,'Kursy BM'!A:F,3,FALSE)</f>
        <v>#N/A</v>
      </c>
      <c r="F398" s="61" t="e">
        <f>IFERROR(IFERROR(IFERROR(VLOOKUP(D398,'Kursy średnie NBP'!A:G,4,FALSE),VLOOKUP(D398-1,'Kursy średnie NBP'!A:G,4,FALSE)),VLOOKUP(D398-2,'Kursy średnie NBP'!A:G,4,FALSE)),VLOOKUP(D398-3,'Kursy średnie NBP'!A:G,4,FALSE))</f>
        <v>#N/A</v>
      </c>
      <c r="G398" s="53">
        <f>IFERROR(VLOOKUP(C398,'LIBOR 3M CHF'!A:B,2,FALSE)+$D$1,'LIBOR 3M CHF'!$B$34+$D$1)</f>
        <v>1.2189999999999999E-2</v>
      </c>
      <c r="H398" s="60">
        <f t="shared" si="72"/>
        <v>0</v>
      </c>
      <c r="I398" s="60">
        <f t="shared" si="73"/>
        <v>0</v>
      </c>
      <c r="J398" s="60">
        <f t="shared" si="78"/>
        <v>0</v>
      </c>
      <c r="K398" s="60">
        <f t="shared" si="74"/>
        <v>4.0870418160920963E-11</v>
      </c>
      <c r="L398" s="60" t="e">
        <f t="shared" si="79"/>
        <v>#N/A</v>
      </c>
      <c r="M398" s="60" t="e">
        <f t="shared" si="80"/>
        <v>#N/A</v>
      </c>
      <c r="N398" s="60">
        <f t="shared" si="81"/>
        <v>0</v>
      </c>
      <c r="O398" s="60">
        <f t="shared" si="75"/>
        <v>0</v>
      </c>
      <c r="P398" s="60">
        <f t="shared" si="76"/>
        <v>0</v>
      </c>
      <c r="Q398" s="60">
        <f t="shared" si="82"/>
        <v>0</v>
      </c>
      <c r="R398" s="60">
        <f t="shared" si="83"/>
        <v>3.9904080040287226E-11</v>
      </c>
      <c r="S398" s="60">
        <f t="shared" si="84"/>
        <v>0</v>
      </c>
    </row>
    <row r="399" spans="1:19" ht="15">
      <c r="A399" s="51">
        <v>31</v>
      </c>
      <c r="B399" s="52">
        <v>369</v>
      </c>
      <c r="C399" s="47">
        <f t="shared" si="77"/>
        <v>50771</v>
      </c>
      <c r="D399" s="47">
        <f t="shared" si="85"/>
        <v>50802</v>
      </c>
      <c r="E399" s="61" t="e">
        <f>VLOOKUP(D399,'Kursy BM'!A:F,3,FALSE)</f>
        <v>#N/A</v>
      </c>
      <c r="F399" s="61" t="e">
        <f>IFERROR(IFERROR(IFERROR(VLOOKUP(D399,'Kursy średnie NBP'!A:G,4,FALSE),VLOOKUP(D399-1,'Kursy średnie NBP'!A:G,4,FALSE)),VLOOKUP(D399-2,'Kursy średnie NBP'!A:G,4,FALSE)),VLOOKUP(D399-3,'Kursy średnie NBP'!A:G,4,FALSE))</f>
        <v>#N/A</v>
      </c>
      <c r="G399" s="53">
        <f>IFERROR(VLOOKUP(C399,'LIBOR 3M CHF'!A:B,2,FALSE)+$D$1,'LIBOR 3M CHF'!$B$34+$D$1)</f>
        <v>1.2189999999999999E-2</v>
      </c>
      <c r="H399" s="60">
        <f t="shared" si="72"/>
        <v>0</v>
      </c>
      <c r="I399" s="60">
        <f t="shared" si="73"/>
        <v>0</v>
      </c>
      <c r="J399" s="60">
        <f t="shared" si="78"/>
        <v>0</v>
      </c>
      <c r="K399" s="60">
        <f t="shared" si="74"/>
        <v>4.0870418160920963E-11</v>
      </c>
      <c r="L399" s="60" t="e">
        <f t="shared" si="79"/>
        <v>#N/A</v>
      </c>
      <c r="M399" s="60" t="e">
        <f t="shared" si="80"/>
        <v>#N/A</v>
      </c>
      <c r="N399" s="60">
        <f t="shared" si="81"/>
        <v>0</v>
      </c>
      <c r="O399" s="60">
        <f t="shared" si="75"/>
        <v>0</v>
      </c>
      <c r="P399" s="60">
        <f t="shared" si="76"/>
        <v>0</v>
      </c>
      <c r="Q399" s="60">
        <f t="shared" si="82"/>
        <v>0</v>
      </c>
      <c r="R399" s="60">
        <f t="shared" si="83"/>
        <v>3.9904080040287226E-11</v>
      </c>
      <c r="S399" s="60">
        <f t="shared" si="84"/>
        <v>0</v>
      </c>
    </row>
    <row r="400" spans="1:19" ht="15">
      <c r="A400" s="51">
        <v>31</v>
      </c>
      <c r="B400" s="52">
        <v>370</v>
      </c>
      <c r="C400" s="47">
        <f t="shared" si="77"/>
        <v>50771</v>
      </c>
      <c r="D400" s="47">
        <f t="shared" si="85"/>
        <v>50830</v>
      </c>
      <c r="E400" s="61" t="e">
        <f>VLOOKUP(D400,'Kursy BM'!A:F,3,FALSE)</f>
        <v>#N/A</v>
      </c>
      <c r="F400" s="61" t="e">
        <f>IFERROR(IFERROR(IFERROR(VLOOKUP(D400,'Kursy średnie NBP'!A:G,4,FALSE),VLOOKUP(D400-1,'Kursy średnie NBP'!A:G,4,FALSE)),VLOOKUP(D400-2,'Kursy średnie NBP'!A:G,4,FALSE)),VLOOKUP(D400-3,'Kursy średnie NBP'!A:G,4,FALSE))</f>
        <v>#N/A</v>
      </c>
      <c r="G400" s="53">
        <f>IFERROR(VLOOKUP(C400,'LIBOR 3M CHF'!A:B,2,FALSE)+$D$1,'LIBOR 3M CHF'!$B$34+$D$1)</f>
        <v>1.2189999999999999E-2</v>
      </c>
      <c r="H400" s="60">
        <f t="shared" si="72"/>
        <v>0</v>
      </c>
      <c r="I400" s="60">
        <f t="shared" si="73"/>
        <v>0</v>
      </c>
      <c r="J400" s="60">
        <f t="shared" si="78"/>
        <v>0</v>
      </c>
      <c r="K400" s="60">
        <f t="shared" si="74"/>
        <v>4.0870418160920963E-11</v>
      </c>
      <c r="L400" s="60" t="e">
        <f t="shared" si="79"/>
        <v>#N/A</v>
      </c>
      <c r="M400" s="60" t="e">
        <f t="shared" si="80"/>
        <v>#N/A</v>
      </c>
      <c r="N400" s="60">
        <f t="shared" si="81"/>
        <v>0</v>
      </c>
      <c r="O400" s="60">
        <f t="shared" si="75"/>
        <v>0</v>
      </c>
      <c r="P400" s="60">
        <f t="shared" si="76"/>
        <v>0</v>
      </c>
      <c r="Q400" s="60">
        <f t="shared" si="82"/>
        <v>0</v>
      </c>
      <c r="R400" s="60">
        <f t="shared" si="83"/>
        <v>3.9904080040287226E-11</v>
      </c>
      <c r="S400" s="60">
        <f t="shared" si="84"/>
        <v>0</v>
      </c>
    </row>
    <row r="401" spans="1:19" ht="15">
      <c r="A401" s="51">
        <v>31</v>
      </c>
      <c r="B401" s="52">
        <v>371</v>
      </c>
      <c r="C401" s="47">
        <f t="shared" si="77"/>
        <v>50771</v>
      </c>
      <c r="D401" s="47">
        <f t="shared" si="85"/>
        <v>50861</v>
      </c>
      <c r="E401" s="61" t="e">
        <f>VLOOKUP(D401,'Kursy BM'!A:F,3,FALSE)</f>
        <v>#N/A</v>
      </c>
      <c r="F401" s="61" t="e">
        <f>IFERROR(IFERROR(IFERROR(VLOOKUP(D401,'Kursy średnie NBP'!A:G,4,FALSE),VLOOKUP(D401-1,'Kursy średnie NBP'!A:G,4,FALSE)),VLOOKUP(D401-2,'Kursy średnie NBP'!A:G,4,FALSE)),VLOOKUP(D401-3,'Kursy średnie NBP'!A:G,4,FALSE))</f>
        <v>#N/A</v>
      </c>
      <c r="G401" s="53">
        <f>IFERROR(VLOOKUP(C401,'LIBOR 3M CHF'!A:B,2,FALSE)+$D$1,'LIBOR 3M CHF'!$B$34+$D$1)</f>
        <v>1.2189999999999999E-2</v>
      </c>
      <c r="H401" s="60">
        <f t="shared" si="72"/>
        <v>0</v>
      </c>
      <c r="I401" s="60">
        <f t="shared" si="73"/>
        <v>0</v>
      </c>
      <c r="J401" s="60">
        <f t="shared" si="78"/>
        <v>0</v>
      </c>
      <c r="K401" s="60">
        <f t="shared" si="74"/>
        <v>4.0870418160920963E-11</v>
      </c>
      <c r="L401" s="60" t="e">
        <f t="shared" si="79"/>
        <v>#N/A</v>
      </c>
      <c r="M401" s="60" t="e">
        <f t="shared" si="80"/>
        <v>#N/A</v>
      </c>
      <c r="N401" s="60">
        <f t="shared" si="81"/>
        <v>0</v>
      </c>
      <c r="O401" s="60">
        <f t="shared" si="75"/>
        <v>0</v>
      </c>
      <c r="P401" s="60">
        <f t="shared" si="76"/>
        <v>0</v>
      </c>
      <c r="Q401" s="60">
        <f t="shared" si="82"/>
        <v>0</v>
      </c>
      <c r="R401" s="60">
        <f t="shared" si="83"/>
        <v>3.9904080040287226E-11</v>
      </c>
      <c r="S401" s="60">
        <f t="shared" si="84"/>
        <v>0</v>
      </c>
    </row>
    <row r="402" spans="1:19" ht="15">
      <c r="A402" s="51">
        <v>31</v>
      </c>
      <c r="B402" s="52">
        <v>372</v>
      </c>
      <c r="C402" s="47">
        <f t="shared" si="77"/>
        <v>50861</v>
      </c>
      <c r="D402" s="47">
        <f t="shared" si="85"/>
        <v>50891</v>
      </c>
      <c r="E402" s="61" t="e">
        <f>VLOOKUP(D402,'Kursy BM'!A:F,3,FALSE)</f>
        <v>#N/A</v>
      </c>
      <c r="F402" s="61" t="e">
        <f>IFERROR(IFERROR(IFERROR(VLOOKUP(D402,'Kursy średnie NBP'!A:G,4,FALSE),VLOOKUP(D402-1,'Kursy średnie NBP'!A:G,4,FALSE)),VLOOKUP(D402-2,'Kursy średnie NBP'!A:G,4,FALSE)),VLOOKUP(D402-3,'Kursy średnie NBP'!A:G,4,FALSE))</f>
        <v>#N/A</v>
      </c>
      <c r="G402" s="53">
        <f>IFERROR(VLOOKUP(C402,'LIBOR 3M CHF'!A:B,2,FALSE)+$D$1,'LIBOR 3M CHF'!$B$34+$D$1)</f>
        <v>1.2189999999999999E-2</v>
      </c>
      <c r="H402" s="60">
        <f t="shared" si="72"/>
        <v>0</v>
      </c>
      <c r="I402" s="60">
        <f t="shared" si="73"/>
        <v>0</v>
      </c>
      <c r="J402" s="60">
        <f t="shared" si="78"/>
        <v>0</v>
      </c>
      <c r="K402" s="60">
        <f t="shared" si="74"/>
        <v>4.0870418160920963E-11</v>
      </c>
      <c r="L402" s="60" t="e">
        <f t="shared" si="79"/>
        <v>#N/A</v>
      </c>
      <c r="M402" s="60" t="e">
        <f t="shared" si="80"/>
        <v>#N/A</v>
      </c>
      <c r="N402" s="60">
        <f t="shared" si="81"/>
        <v>0</v>
      </c>
      <c r="O402" s="60">
        <f t="shared" si="75"/>
        <v>0</v>
      </c>
      <c r="P402" s="60">
        <f t="shared" si="76"/>
        <v>0</v>
      </c>
      <c r="Q402" s="60">
        <f t="shared" si="82"/>
        <v>0</v>
      </c>
      <c r="R402" s="60">
        <f t="shared" si="83"/>
        <v>3.9904080040287226E-11</v>
      </c>
      <c r="S402" s="60">
        <f t="shared" si="84"/>
        <v>0</v>
      </c>
    </row>
    <row r="403" spans="1:19" ht="15">
      <c r="A403" s="49">
        <v>32</v>
      </c>
      <c r="B403" s="50">
        <v>373</v>
      </c>
      <c r="C403" s="47">
        <f t="shared" si="77"/>
        <v>50861</v>
      </c>
      <c r="D403" s="47">
        <f t="shared" si="85"/>
        <v>50922</v>
      </c>
      <c r="E403" s="61" t="e">
        <f>VLOOKUP(D403,'Kursy BM'!A:F,3,FALSE)</f>
        <v>#N/A</v>
      </c>
      <c r="F403" s="61" t="e">
        <f>IFERROR(IFERROR(IFERROR(VLOOKUP(D403,'Kursy średnie NBP'!A:G,4,FALSE),VLOOKUP(D403-1,'Kursy średnie NBP'!A:G,4,FALSE)),VLOOKUP(D403-2,'Kursy średnie NBP'!A:G,4,FALSE)),VLOOKUP(D403-3,'Kursy średnie NBP'!A:G,4,FALSE))</f>
        <v>#N/A</v>
      </c>
      <c r="G403" s="53">
        <f>IFERROR(VLOOKUP(C403,'LIBOR 3M CHF'!A:B,2,FALSE)+$D$1,'LIBOR 3M CHF'!$B$34+$D$1)</f>
        <v>1.2189999999999999E-2</v>
      </c>
      <c r="H403" s="60">
        <f t="shared" si="72"/>
        <v>0</v>
      </c>
      <c r="I403" s="60">
        <f t="shared" si="73"/>
        <v>0</v>
      </c>
      <c r="J403" s="60">
        <f t="shared" si="78"/>
        <v>0</v>
      </c>
      <c r="K403" s="60">
        <f t="shared" si="74"/>
        <v>4.0870418160920963E-11</v>
      </c>
      <c r="L403" s="60" t="e">
        <f t="shared" si="79"/>
        <v>#N/A</v>
      </c>
      <c r="M403" s="60" t="e">
        <f t="shared" si="80"/>
        <v>#N/A</v>
      </c>
      <c r="N403" s="60">
        <f t="shared" si="81"/>
        <v>0</v>
      </c>
      <c r="O403" s="60">
        <f t="shared" si="75"/>
        <v>0</v>
      </c>
      <c r="P403" s="60">
        <f t="shared" si="76"/>
        <v>0</v>
      </c>
      <c r="Q403" s="60">
        <f t="shared" si="82"/>
        <v>0</v>
      </c>
      <c r="R403" s="60">
        <f t="shared" si="83"/>
        <v>3.9904080040287226E-11</v>
      </c>
      <c r="S403" s="60">
        <f t="shared" si="84"/>
        <v>0</v>
      </c>
    </row>
    <row r="404" spans="1:19" ht="15">
      <c r="A404" s="49">
        <v>32</v>
      </c>
      <c r="B404" s="50">
        <v>374</v>
      </c>
      <c r="C404" s="47">
        <f t="shared" si="77"/>
        <v>50861</v>
      </c>
      <c r="D404" s="47">
        <f t="shared" si="85"/>
        <v>50952</v>
      </c>
      <c r="E404" s="61" t="e">
        <f>VLOOKUP(D404,'Kursy BM'!A:F,3,FALSE)</f>
        <v>#N/A</v>
      </c>
      <c r="F404" s="61" t="e">
        <f>IFERROR(IFERROR(IFERROR(VLOOKUP(D404,'Kursy średnie NBP'!A:G,4,FALSE),VLOOKUP(D404-1,'Kursy średnie NBP'!A:G,4,FALSE)),VLOOKUP(D404-2,'Kursy średnie NBP'!A:G,4,FALSE)),VLOOKUP(D404-3,'Kursy średnie NBP'!A:G,4,FALSE))</f>
        <v>#N/A</v>
      </c>
      <c r="G404" s="53">
        <f>IFERROR(VLOOKUP(C404,'LIBOR 3M CHF'!A:B,2,FALSE)+$D$1,'LIBOR 3M CHF'!$B$34+$D$1)</f>
        <v>1.2189999999999999E-2</v>
      </c>
      <c r="H404" s="60">
        <f t="shared" si="72"/>
        <v>0</v>
      </c>
      <c r="I404" s="60">
        <f t="shared" si="73"/>
        <v>0</v>
      </c>
      <c r="J404" s="60">
        <f t="shared" si="78"/>
        <v>0</v>
      </c>
      <c r="K404" s="60">
        <f t="shared" si="74"/>
        <v>4.0870418160920963E-11</v>
      </c>
      <c r="L404" s="60" t="e">
        <f t="shared" si="79"/>
        <v>#N/A</v>
      </c>
      <c r="M404" s="60" t="e">
        <f t="shared" si="80"/>
        <v>#N/A</v>
      </c>
      <c r="N404" s="60">
        <f t="shared" si="81"/>
        <v>0</v>
      </c>
      <c r="O404" s="60">
        <f t="shared" si="75"/>
        <v>0</v>
      </c>
      <c r="P404" s="60">
        <f t="shared" si="76"/>
        <v>0</v>
      </c>
      <c r="Q404" s="60">
        <f t="shared" si="82"/>
        <v>0</v>
      </c>
      <c r="R404" s="60">
        <f t="shared" si="83"/>
        <v>3.9904080040287226E-11</v>
      </c>
      <c r="S404" s="60">
        <f t="shared" si="84"/>
        <v>0</v>
      </c>
    </row>
    <row r="405" spans="1:19" ht="15">
      <c r="A405" s="49">
        <v>32</v>
      </c>
      <c r="B405" s="50">
        <v>375</v>
      </c>
      <c r="C405" s="47">
        <f t="shared" si="77"/>
        <v>50952</v>
      </c>
      <c r="D405" s="47">
        <f t="shared" si="85"/>
        <v>50983</v>
      </c>
      <c r="E405" s="61" t="e">
        <f>VLOOKUP(D405,'Kursy BM'!A:F,3,FALSE)</f>
        <v>#N/A</v>
      </c>
      <c r="F405" s="61" t="e">
        <f>IFERROR(IFERROR(IFERROR(VLOOKUP(D405,'Kursy średnie NBP'!A:G,4,FALSE),VLOOKUP(D405-1,'Kursy średnie NBP'!A:G,4,FALSE)),VLOOKUP(D405-2,'Kursy średnie NBP'!A:G,4,FALSE)),VLOOKUP(D405-3,'Kursy średnie NBP'!A:G,4,FALSE))</f>
        <v>#N/A</v>
      </c>
      <c r="G405" s="53">
        <f>IFERROR(VLOOKUP(C405,'LIBOR 3M CHF'!A:B,2,FALSE)+$D$1,'LIBOR 3M CHF'!$B$34+$D$1)</f>
        <v>1.2189999999999999E-2</v>
      </c>
      <c r="H405" s="60">
        <f t="shared" si="72"/>
        <v>0</v>
      </c>
      <c r="I405" s="60">
        <f t="shared" si="73"/>
        <v>0</v>
      </c>
      <c r="J405" s="60">
        <f t="shared" si="78"/>
        <v>0</v>
      </c>
      <c r="K405" s="60">
        <f t="shared" si="74"/>
        <v>4.0870418160920963E-11</v>
      </c>
      <c r="L405" s="60" t="e">
        <f t="shared" si="79"/>
        <v>#N/A</v>
      </c>
      <c r="M405" s="60" t="e">
        <f t="shared" si="80"/>
        <v>#N/A</v>
      </c>
      <c r="N405" s="60">
        <f t="shared" si="81"/>
        <v>0</v>
      </c>
      <c r="O405" s="60">
        <f t="shared" si="75"/>
        <v>0</v>
      </c>
      <c r="P405" s="60">
        <f t="shared" si="76"/>
        <v>0</v>
      </c>
      <c r="Q405" s="60">
        <f t="shared" si="82"/>
        <v>0</v>
      </c>
      <c r="R405" s="60">
        <f t="shared" si="83"/>
        <v>3.9904080040287226E-11</v>
      </c>
      <c r="S405" s="60">
        <f t="shared" si="84"/>
        <v>0</v>
      </c>
    </row>
    <row r="406" spans="1:19" ht="15">
      <c r="A406" s="49">
        <v>32</v>
      </c>
      <c r="B406" s="50">
        <v>376</v>
      </c>
      <c r="C406" s="47">
        <f t="shared" si="77"/>
        <v>50952</v>
      </c>
      <c r="D406" s="47">
        <f t="shared" si="85"/>
        <v>51014</v>
      </c>
      <c r="E406" s="61" t="e">
        <f>VLOOKUP(D406,'Kursy BM'!A:F,3,FALSE)</f>
        <v>#N/A</v>
      </c>
      <c r="F406" s="61" t="e">
        <f>IFERROR(IFERROR(IFERROR(VLOOKUP(D406,'Kursy średnie NBP'!A:G,4,FALSE),VLOOKUP(D406-1,'Kursy średnie NBP'!A:G,4,FALSE)),VLOOKUP(D406-2,'Kursy średnie NBP'!A:G,4,FALSE)),VLOOKUP(D406-3,'Kursy średnie NBP'!A:G,4,FALSE))</f>
        <v>#N/A</v>
      </c>
      <c r="G406" s="53">
        <f>IFERROR(VLOOKUP(C406,'LIBOR 3M CHF'!A:B,2,FALSE)+$D$1,'LIBOR 3M CHF'!$B$34+$D$1)</f>
        <v>1.2189999999999999E-2</v>
      </c>
      <c r="H406" s="60">
        <f t="shared" si="72"/>
        <v>0</v>
      </c>
      <c r="I406" s="60">
        <f t="shared" si="73"/>
        <v>0</v>
      </c>
      <c r="J406" s="60">
        <f t="shared" si="78"/>
        <v>0</v>
      </c>
      <c r="K406" s="60">
        <f t="shared" si="74"/>
        <v>4.0870418160920963E-11</v>
      </c>
      <c r="L406" s="60" t="e">
        <f t="shared" si="79"/>
        <v>#N/A</v>
      </c>
      <c r="M406" s="60" t="e">
        <f t="shared" si="80"/>
        <v>#N/A</v>
      </c>
      <c r="N406" s="60">
        <f t="shared" si="81"/>
        <v>0</v>
      </c>
      <c r="O406" s="60">
        <f t="shared" si="75"/>
        <v>0</v>
      </c>
      <c r="P406" s="60">
        <f t="shared" si="76"/>
        <v>0</v>
      </c>
      <c r="Q406" s="60">
        <f t="shared" si="82"/>
        <v>0</v>
      </c>
      <c r="R406" s="60">
        <f t="shared" si="83"/>
        <v>3.9904080040287226E-11</v>
      </c>
      <c r="S406" s="60">
        <f t="shared" si="84"/>
        <v>0</v>
      </c>
    </row>
    <row r="407" spans="1:19" ht="15">
      <c r="A407" s="49">
        <v>32</v>
      </c>
      <c r="B407" s="50">
        <v>377</v>
      </c>
      <c r="C407" s="47">
        <f t="shared" si="77"/>
        <v>50952</v>
      </c>
      <c r="D407" s="47">
        <f t="shared" si="85"/>
        <v>51044</v>
      </c>
      <c r="E407" s="61" t="e">
        <f>VLOOKUP(D407,'Kursy BM'!A:F,3,FALSE)</f>
        <v>#N/A</v>
      </c>
      <c r="F407" s="61" t="e">
        <f>IFERROR(IFERROR(IFERROR(VLOOKUP(D407,'Kursy średnie NBP'!A:G,4,FALSE),VLOOKUP(D407-1,'Kursy średnie NBP'!A:G,4,FALSE)),VLOOKUP(D407-2,'Kursy średnie NBP'!A:G,4,FALSE)),VLOOKUP(D407-3,'Kursy średnie NBP'!A:G,4,FALSE))</f>
        <v>#N/A</v>
      </c>
      <c r="G407" s="53">
        <f>IFERROR(VLOOKUP(C407,'LIBOR 3M CHF'!A:B,2,FALSE)+$D$1,'LIBOR 3M CHF'!$B$34+$D$1)</f>
        <v>1.2189999999999999E-2</v>
      </c>
      <c r="H407" s="60">
        <f t="shared" si="72"/>
        <v>0</v>
      </c>
      <c r="I407" s="60">
        <f t="shared" si="73"/>
        <v>0</v>
      </c>
      <c r="J407" s="60">
        <f t="shared" si="78"/>
        <v>0</v>
      </c>
      <c r="K407" s="60">
        <f t="shared" si="74"/>
        <v>4.0870418160920963E-11</v>
      </c>
      <c r="L407" s="60" t="e">
        <f t="shared" si="79"/>
        <v>#N/A</v>
      </c>
      <c r="M407" s="60" t="e">
        <f t="shared" si="80"/>
        <v>#N/A</v>
      </c>
      <c r="N407" s="60">
        <f t="shared" si="81"/>
        <v>0</v>
      </c>
      <c r="O407" s="60">
        <f t="shared" si="75"/>
        <v>0</v>
      </c>
      <c r="P407" s="60">
        <f t="shared" si="76"/>
        <v>0</v>
      </c>
      <c r="Q407" s="60">
        <f t="shared" si="82"/>
        <v>0</v>
      </c>
      <c r="R407" s="60">
        <f t="shared" si="83"/>
        <v>3.9904080040287226E-11</v>
      </c>
      <c r="S407" s="60">
        <f t="shared" si="84"/>
        <v>0</v>
      </c>
    </row>
    <row r="408" spans="1:19" ht="15">
      <c r="A408" s="49">
        <v>32</v>
      </c>
      <c r="B408" s="50">
        <v>378</v>
      </c>
      <c r="C408" s="47">
        <f t="shared" si="77"/>
        <v>51044</v>
      </c>
      <c r="D408" s="47">
        <f t="shared" si="85"/>
        <v>51075</v>
      </c>
      <c r="E408" s="61" t="e">
        <f>VLOOKUP(D408,'Kursy BM'!A:F,3,FALSE)</f>
        <v>#N/A</v>
      </c>
      <c r="F408" s="61" t="e">
        <f>IFERROR(IFERROR(IFERROR(VLOOKUP(D408,'Kursy średnie NBP'!A:G,4,FALSE),VLOOKUP(D408-1,'Kursy średnie NBP'!A:G,4,FALSE)),VLOOKUP(D408-2,'Kursy średnie NBP'!A:G,4,FALSE)),VLOOKUP(D408-3,'Kursy średnie NBP'!A:G,4,FALSE))</f>
        <v>#N/A</v>
      </c>
      <c r="G408" s="53">
        <f>IFERROR(VLOOKUP(C408,'LIBOR 3M CHF'!A:B,2,FALSE)+$D$1,'LIBOR 3M CHF'!$B$34+$D$1)</f>
        <v>1.2189999999999999E-2</v>
      </c>
      <c r="H408" s="60">
        <f t="shared" si="72"/>
        <v>0</v>
      </c>
      <c r="I408" s="60">
        <f t="shared" si="73"/>
        <v>0</v>
      </c>
      <c r="J408" s="60">
        <f t="shared" si="78"/>
        <v>0</v>
      </c>
      <c r="K408" s="60">
        <f t="shared" si="74"/>
        <v>4.0870418160920963E-11</v>
      </c>
      <c r="L408" s="60" t="e">
        <f t="shared" si="79"/>
        <v>#N/A</v>
      </c>
      <c r="M408" s="60" t="e">
        <f t="shared" si="80"/>
        <v>#N/A</v>
      </c>
      <c r="N408" s="60">
        <f t="shared" si="81"/>
        <v>0</v>
      </c>
      <c r="O408" s="60">
        <f t="shared" si="75"/>
        <v>0</v>
      </c>
      <c r="P408" s="60">
        <f t="shared" si="76"/>
        <v>0</v>
      </c>
      <c r="Q408" s="60">
        <f t="shared" si="82"/>
        <v>0</v>
      </c>
      <c r="R408" s="60">
        <f t="shared" si="83"/>
        <v>3.9904080040287226E-11</v>
      </c>
      <c r="S408" s="60">
        <f t="shared" si="84"/>
        <v>0</v>
      </c>
    </row>
    <row r="409" spans="1:19" ht="15">
      <c r="A409" s="49">
        <v>32</v>
      </c>
      <c r="B409" s="50">
        <v>379</v>
      </c>
      <c r="C409" s="47">
        <f t="shared" si="77"/>
        <v>51044</v>
      </c>
      <c r="D409" s="47">
        <f t="shared" si="85"/>
        <v>51105</v>
      </c>
      <c r="E409" s="61" t="e">
        <f>VLOOKUP(D409,'Kursy BM'!A:F,3,FALSE)</f>
        <v>#N/A</v>
      </c>
      <c r="F409" s="61" t="e">
        <f>IFERROR(IFERROR(IFERROR(VLOOKUP(D409,'Kursy średnie NBP'!A:G,4,FALSE),VLOOKUP(D409-1,'Kursy średnie NBP'!A:G,4,FALSE)),VLOOKUP(D409-2,'Kursy średnie NBP'!A:G,4,FALSE)),VLOOKUP(D409-3,'Kursy średnie NBP'!A:G,4,FALSE))</f>
        <v>#N/A</v>
      </c>
      <c r="G409" s="53">
        <f>IFERROR(VLOOKUP(C409,'LIBOR 3M CHF'!A:B,2,FALSE)+$D$1,'LIBOR 3M CHF'!$B$34+$D$1)</f>
        <v>1.2189999999999999E-2</v>
      </c>
      <c r="H409" s="60">
        <f t="shared" si="72"/>
        <v>0</v>
      </c>
      <c r="I409" s="60">
        <f t="shared" si="73"/>
        <v>0</v>
      </c>
      <c r="J409" s="60">
        <f t="shared" si="78"/>
        <v>0</v>
      </c>
      <c r="K409" s="60">
        <f t="shared" si="74"/>
        <v>4.0870418160920963E-11</v>
      </c>
      <c r="L409" s="60" t="e">
        <f t="shared" si="79"/>
        <v>#N/A</v>
      </c>
      <c r="M409" s="60" t="e">
        <f t="shared" si="80"/>
        <v>#N/A</v>
      </c>
      <c r="N409" s="60">
        <f t="shared" si="81"/>
        <v>0</v>
      </c>
      <c r="O409" s="60">
        <f t="shared" si="75"/>
        <v>0</v>
      </c>
      <c r="P409" s="60">
        <f t="shared" si="76"/>
        <v>0</v>
      </c>
      <c r="Q409" s="60">
        <f t="shared" si="82"/>
        <v>0</v>
      </c>
      <c r="R409" s="60">
        <f t="shared" si="83"/>
        <v>3.9904080040287226E-11</v>
      </c>
      <c r="S409" s="60">
        <f t="shared" si="84"/>
        <v>0</v>
      </c>
    </row>
    <row r="410" spans="1:19" ht="15">
      <c r="A410" s="49">
        <v>32</v>
      </c>
      <c r="B410" s="50">
        <v>380</v>
      </c>
      <c r="C410" s="47">
        <f t="shared" si="77"/>
        <v>51044</v>
      </c>
      <c r="D410" s="47">
        <f t="shared" si="85"/>
        <v>51136</v>
      </c>
      <c r="E410" s="61" t="e">
        <f>VLOOKUP(D410,'Kursy BM'!A:F,3,FALSE)</f>
        <v>#N/A</v>
      </c>
      <c r="F410" s="61" t="e">
        <f>IFERROR(IFERROR(IFERROR(VLOOKUP(D410,'Kursy średnie NBP'!A:G,4,FALSE),VLOOKUP(D410-1,'Kursy średnie NBP'!A:G,4,FALSE)),VLOOKUP(D410-2,'Kursy średnie NBP'!A:G,4,FALSE)),VLOOKUP(D410-3,'Kursy średnie NBP'!A:G,4,FALSE))</f>
        <v>#N/A</v>
      </c>
      <c r="G410" s="53">
        <f>IFERROR(VLOOKUP(C410,'LIBOR 3M CHF'!A:B,2,FALSE)+$D$1,'LIBOR 3M CHF'!$B$34+$D$1)</f>
        <v>1.2189999999999999E-2</v>
      </c>
      <c r="H410" s="60">
        <f t="shared" si="72"/>
        <v>0</v>
      </c>
      <c r="I410" s="60">
        <f t="shared" si="73"/>
        <v>0</v>
      </c>
      <c r="J410" s="60">
        <f t="shared" si="78"/>
        <v>0</v>
      </c>
      <c r="K410" s="60">
        <f t="shared" si="74"/>
        <v>4.0870418160920963E-11</v>
      </c>
      <c r="L410" s="60" t="e">
        <f t="shared" si="79"/>
        <v>#N/A</v>
      </c>
      <c r="M410" s="60" t="e">
        <f t="shared" si="80"/>
        <v>#N/A</v>
      </c>
      <c r="N410" s="60">
        <f t="shared" si="81"/>
        <v>0</v>
      </c>
      <c r="O410" s="60">
        <f t="shared" si="75"/>
        <v>0</v>
      </c>
      <c r="P410" s="60">
        <f t="shared" si="76"/>
        <v>0</v>
      </c>
      <c r="Q410" s="60">
        <f t="shared" si="82"/>
        <v>0</v>
      </c>
      <c r="R410" s="60">
        <f t="shared" si="83"/>
        <v>3.9904080040287226E-11</v>
      </c>
      <c r="S410" s="60">
        <f t="shared" si="84"/>
        <v>0</v>
      </c>
    </row>
    <row r="411" spans="1:19" ht="15">
      <c r="A411" s="49">
        <v>32</v>
      </c>
      <c r="B411" s="50">
        <v>381</v>
      </c>
      <c r="C411" s="47">
        <f t="shared" si="77"/>
        <v>51136</v>
      </c>
      <c r="D411" s="47">
        <f t="shared" si="85"/>
        <v>51167</v>
      </c>
      <c r="E411" s="61" t="e">
        <f>VLOOKUP(D411,'Kursy BM'!A:F,3,FALSE)</f>
        <v>#N/A</v>
      </c>
      <c r="F411" s="61" t="e">
        <f>IFERROR(IFERROR(IFERROR(VLOOKUP(D411,'Kursy średnie NBP'!A:G,4,FALSE),VLOOKUP(D411-1,'Kursy średnie NBP'!A:G,4,FALSE)),VLOOKUP(D411-2,'Kursy średnie NBP'!A:G,4,FALSE)),VLOOKUP(D411-3,'Kursy średnie NBP'!A:G,4,FALSE))</f>
        <v>#N/A</v>
      </c>
      <c r="G411" s="53">
        <f>IFERROR(VLOOKUP(C411,'LIBOR 3M CHF'!A:B,2,FALSE)+$D$1,'LIBOR 3M CHF'!$B$34+$D$1)</f>
        <v>1.2189999999999999E-2</v>
      </c>
      <c r="H411" s="60">
        <f t="shared" si="72"/>
        <v>0</v>
      </c>
      <c r="I411" s="60">
        <f t="shared" si="73"/>
        <v>0</v>
      </c>
      <c r="J411" s="60">
        <f t="shared" si="78"/>
        <v>0</v>
      </c>
      <c r="K411" s="60">
        <f t="shared" si="74"/>
        <v>4.0870418160920963E-11</v>
      </c>
      <c r="L411" s="60" t="e">
        <f t="shared" si="79"/>
        <v>#N/A</v>
      </c>
      <c r="M411" s="60" t="e">
        <f t="shared" si="80"/>
        <v>#N/A</v>
      </c>
      <c r="N411" s="60">
        <f t="shared" si="81"/>
        <v>0</v>
      </c>
      <c r="O411" s="60">
        <f t="shared" si="75"/>
        <v>0</v>
      </c>
      <c r="P411" s="60">
        <f t="shared" si="76"/>
        <v>0</v>
      </c>
      <c r="Q411" s="60">
        <f t="shared" si="82"/>
        <v>0</v>
      </c>
      <c r="R411" s="60">
        <f t="shared" si="83"/>
        <v>3.9904080040287226E-11</v>
      </c>
      <c r="S411" s="60">
        <f t="shared" si="84"/>
        <v>0</v>
      </c>
    </row>
    <row r="412" spans="1:19" ht="15">
      <c r="A412" s="49">
        <v>32</v>
      </c>
      <c r="B412" s="50">
        <v>382</v>
      </c>
      <c r="C412" s="47">
        <f t="shared" si="77"/>
        <v>51136</v>
      </c>
      <c r="D412" s="47">
        <f t="shared" si="85"/>
        <v>51196</v>
      </c>
      <c r="E412" s="61" t="e">
        <f>VLOOKUP(D412,'Kursy BM'!A:F,3,FALSE)</f>
        <v>#N/A</v>
      </c>
      <c r="F412" s="61" t="e">
        <f>IFERROR(IFERROR(IFERROR(VLOOKUP(D412,'Kursy średnie NBP'!A:G,4,FALSE),VLOOKUP(D412-1,'Kursy średnie NBP'!A:G,4,FALSE)),VLOOKUP(D412-2,'Kursy średnie NBP'!A:G,4,FALSE)),VLOOKUP(D412-3,'Kursy średnie NBP'!A:G,4,FALSE))</f>
        <v>#N/A</v>
      </c>
      <c r="G412" s="53">
        <f>IFERROR(VLOOKUP(C412,'LIBOR 3M CHF'!A:B,2,FALSE)+$D$1,'LIBOR 3M CHF'!$B$34+$D$1)</f>
        <v>1.2189999999999999E-2</v>
      </c>
      <c r="H412" s="60">
        <f t="shared" si="72"/>
        <v>0</v>
      </c>
      <c r="I412" s="60">
        <f t="shared" si="73"/>
        <v>0</v>
      </c>
      <c r="J412" s="60">
        <f t="shared" si="78"/>
        <v>0</v>
      </c>
      <c r="K412" s="60">
        <f t="shared" si="74"/>
        <v>4.0870418160920963E-11</v>
      </c>
      <c r="L412" s="60" t="e">
        <f t="shared" si="79"/>
        <v>#N/A</v>
      </c>
      <c r="M412" s="60" t="e">
        <f t="shared" si="80"/>
        <v>#N/A</v>
      </c>
      <c r="N412" s="60">
        <f t="shared" si="81"/>
        <v>0</v>
      </c>
      <c r="O412" s="60">
        <f t="shared" si="75"/>
        <v>0</v>
      </c>
      <c r="P412" s="60">
        <f t="shared" si="76"/>
        <v>0</v>
      </c>
      <c r="Q412" s="60">
        <f t="shared" si="82"/>
        <v>0</v>
      </c>
      <c r="R412" s="60">
        <f t="shared" si="83"/>
        <v>3.9904080040287226E-11</v>
      </c>
      <c r="S412" s="60">
        <f t="shared" si="84"/>
        <v>0</v>
      </c>
    </row>
    <row r="413" spans="1:19" ht="15">
      <c r="A413" s="49">
        <v>32</v>
      </c>
      <c r="B413" s="50">
        <v>383</v>
      </c>
      <c r="C413" s="47">
        <f t="shared" si="77"/>
        <v>51136</v>
      </c>
      <c r="D413" s="47">
        <f t="shared" si="85"/>
        <v>51227</v>
      </c>
      <c r="E413" s="61" t="e">
        <f>VLOOKUP(D413,'Kursy BM'!A:F,3,FALSE)</f>
        <v>#N/A</v>
      </c>
      <c r="F413" s="61" t="e">
        <f>IFERROR(IFERROR(IFERROR(VLOOKUP(D413,'Kursy średnie NBP'!A:G,4,FALSE),VLOOKUP(D413-1,'Kursy średnie NBP'!A:G,4,FALSE)),VLOOKUP(D413-2,'Kursy średnie NBP'!A:G,4,FALSE)),VLOOKUP(D413-3,'Kursy średnie NBP'!A:G,4,FALSE))</f>
        <v>#N/A</v>
      </c>
      <c r="G413" s="53">
        <f>IFERROR(VLOOKUP(C413,'LIBOR 3M CHF'!A:B,2,FALSE)+$D$1,'LIBOR 3M CHF'!$B$34+$D$1)</f>
        <v>1.2189999999999999E-2</v>
      </c>
      <c r="H413" s="60">
        <f t="shared" si="72"/>
        <v>0</v>
      </c>
      <c r="I413" s="60">
        <f t="shared" si="73"/>
        <v>0</v>
      </c>
      <c r="J413" s="60">
        <f t="shared" si="78"/>
        <v>0</v>
      </c>
      <c r="K413" s="60">
        <f t="shared" si="74"/>
        <v>4.0870418160920963E-11</v>
      </c>
      <c r="L413" s="60" t="e">
        <f t="shared" si="79"/>
        <v>#N/A</v>
      </c>
      <c r="M413" s="60" t="e">
        <f t="shared" si="80"/>
        <v>#N/A</v>
      </c>
      <c r="N413" s="60">
        <f t="shared" si="81"/>
        <v>0</v>
      </c>
      <c r="O413" s="60">
        <f t="shared" si="75"/>
        <v>0</v>
      </c>
      <c r="P413" s="60">
        <f t="shared" si="76"/>
        <v>0</v>
      </c>
      <c r="Q413" s="60">
        <f t="shared" si="82"/>
        <v>0</v>
      </c>
      <c r="R413" s="60">
        <f t="shared" si="83"/>
        <v>3.9904080040287226E-11</v>
      </c>
      <c r="S413" s="60">
        <f t="shared" si="84"/>
        <v>0</v>
      </c>
    </row>
    <row r="414" spans="1:19" ht="15">
      <c r="A414" s="49">
        <v>32</v>
      </c>
      <c r="B414" s="50">
        <v>384</v>
      </c>
      <c r="C414" s="47">
        <f t="shared" si="77"/>
        <v>51227</v>
      </c>
      <c r="D414" s="47">
        <f t="shared" si="85"/>
        <v>51257</v>
      </c>
      <c r="E414" s="61" t="e">
        <f>VLOOKUP(D414,'Kursy BM'!A:F,3,FALSE)</f>
        <v>#N/A</v>
      </c>
      <c r="F414" s="61" t="e">
        <f>IFERROR(IFERROR(IFERROR(VLOOKUP(D414,'Kursy średnie NBP'!A:G,4,FALSE),VLOOKUP(D414-1,'Kursy średnie NBP'!A:G,4,FALSE)),VLOOKUP(D414-2,'Kursy średnie NBP'!A:G,4,FALSE)),VLOOKUP(D414-3,'Kursy średnie NBP'!A:G,4,FALSE))</f>
        <v>#N/A</v>
      </c>
      <c r="G414" s="53">
        <f>IFERROR(VLOOKUP(C414,'LIBOR 3M CHF'!A:B,2,FALSE)+$D$1,'LIBOR 3M CHF'!$B$34+$D$1)</f>
        <v>1.2189999999999999E-2</v>
      </c>
      <c r="H414" s="60">
        <f t="shared" si="72"/>
        <v>0</v>
      </c>
      <c r="I414" s="60">
        <f t="shared" si="73"/>
        <v>0</v>
      </c>
      <c r="J414" s="60">
        <f t="shared" si="78"/>
        <v>0</v>
      </c>
      <c r="K414" s="60">
        <f t="shared" si="74"/>
        <v>4.0870418160920963E-11</v>
      </c>
      <c r="L414" s="60" t="e">
        <f t="shared" si="79"/>
        <v>#N/A</v>
      </c>
      <c r="M414" s="60" t="e">
        <f t="shared" si="80"/>
        <v>#N/A</v>
      </c>
      <c r="N414" s="60">
        <f t="shared" si="81"/>
        <v>0</v>
      </c>
      <c r="O414" s="60">
        <f t="shared" si="75"/>
        <v>0</v>
      </c>
      <c r="P414" s="60">
        <f t="shared" si="76"/>
        <v>0</v>
      </c>
      <c r="Q414" s="60">
        <f t="shared" si="82"/>
        <v>0</v>
      </c>
      <c r="R414" s="60">
        <f t="shared" si="83"/>
        <v>3.9904080040287226E-11</v>
      </c>
      <c r="S414" s="60">
        <f t="shared" si="84"/>
        <v>0</v>
      </c>
    </row>
    <row r="415" spans="1:19" ht="15">
      <c r="A415" s="51">
        <v>33</v>
      </c>
      <c r="B415" s="52">
        <v>385</v>
      </c>
      <c r="C415" s="47">
        <f t="shared" si="77"/>
        <v>51227</v>
      </c>
      <c r="D415" s="47">
        <f t="shared" si="85"/>
        <v>51288</v>
      </c>
      <c r="E415" s="61" t="e">
        <f>VLOOKUP(D415,'Kursy BM'!A:F,3,FALSE)</f>
        <v>#N/A</v>
      </c>
      <c r="F415" s="61" t="e">
        <f>IFERROR(IFERROR(IFERROR(VLOOKUP(D415,'Kursy średnie NBP'!A:G,4,FALSE),VLOOKUP(D415-1,'Kursy średnie NBP'!A:G,4,FALSE)),VLOOKUP(D415-2,'Kursy średnie NBP'!A:G,4,FALSE)),VLOOKUP(D415-3,'Kursy średnie NBP'!A:G,4,FALSE))</f>
        <v>#N/A</v>
      </c>
      <c r="G415" s="53">
        <f>IFERROR(VLOOKUP(C415,'LIBOR 3M CHF'!A:B,2,FALSE)+$D$1,'LIBOR 3M CHF'!$B$34+$D$1)</f>
        <v>1.2189999999999999E-2</v>
      </c>
      <c r="H415" s="60">
        <f t="shared" ref="H415:H478" si="86">IF(K414&gt;0.001,IPMT(G415/12,1,$D$6-B415+1,-K414),0)</f>
        <v>0</v>
      </c>
      <c r="I415" s="60">
        <f t="shared" ref="I415:I478" si="87">IF(K414 &gt; 0.001,PPMT(G415/12,1,$D$6-B415+1,-K414),0)</f>
        <v>0</v>
      </c>
      <c r="J415" s="60">
        <f t="shared" si="78"/>
        <v>0</v>
      </c>
      <c r="K415" s="60">
        <f t="shared" ref="K415:K478" si="88">K414-I415</f>
        <v>4.0870418160920963E-11</v>
      </c>
      <c r="L415" s="60" t="e">
        <f t="shared" si="79"/>
        <v>#N/A</v>
      </c>
      <c r="M415" s="60" t="e">
        <f t="shared" si="80"/>
        <v>#N/A</v>
      </c>
      <c r="N415" s="60">
        <f t="shared" si="81"/>
        <v>0</v>
      </c>
      <c r="O415" s="60">
        <f t="shared" ref="O415:O478" si="89">IF(R414&gt;0.001,IPMT(G415/12,1,$D$6-B415+1,-R414),0)</f>
        <v>0</v>
      </c>
      <c r="P415" s="60">
        <f t="shared" ref="P415:P478" si="90">IF(R414&gt;0.001,PPMT(G415/12,1,$D$6-B415+1,-R414),0)</f>
        <v>0</v>
      </c>
      <c r="Q415" s="60">
        <f t="shared" si="82"/>
        <v>0</v>
      </c>
      <c r="R415" s="60">
        <f t="shared" si="83"/>
        <v>3.9904080040287226E-11</v>
      </c>
      <c r="S415" s="60">
        <f t="shared" si="84"/>
        <v>0</v>
      </c>
    </row>
    <row r="416" spans="1:19" ht="15">
      <c r="A416" s="51">
        <v>33</v>
      </c>
      <c r="B416" s="52">
        <v>386</v>
      </c>
      <c r="C416" s="47">
        <f t="shared" ref="C416:C479" si="91">DATE(YEAR(D416),(ROUNDUP((MONTH(D416)-1)/3,0)*3)-2,DAY(D416))</f>
        <v>51227</v>
      </c>
      <c r="D416" s="47">
        <f t="shared" si="85"/>
        <v>51318</v>
      </c>
      <c r="E416" s="61" t="e">
        <f>VLOOKUP(D416,'Kursy BM'!A:F,3,FALSE)</f>
        <v>#N/A</v>
      </c>
      <c r="F416" s="61" t="e">
        <f>IFERROR(IFERROR(IFERROR(VLOOKUP(D416,'Kursy średnie NBP'!A:G,4,FALSE),VLOOKUP(D416-1,'Kursy średnie NBP'!A:G,4,FALSE)),VLOOKUP(D416-2,'Kursy średnie NBP'!A:G,4,FALSE)),VLOOKUP(D416-3,'Kursy średnie NBP'!A:G,4,FALSE))</f>
        <v>#N/A</v>
      </c>
      <c r="G416" s="53">
        <f>IFERROR(VLOOKUP(C416,'LIBOR 3M CHF'!A:B,2,FALSE)+$D$1,'LIBOR 3M CHF'!$B$34+$D$1)</f>
        <v>1.2189999999999999E-2</v>
      </c>
      <c r="H416" s="60">
        <f t="shared" si="86"/>
        <v>0</v>
      </c>
      <c r="I416" s="60">
        <f t="shared" si="87"/>
        <v>0</v>
      </c>
      <c r="J416" s="60">
        <f t="shared" ref="J416:J479" si="92">H416+I416</f>
        <v>0</v>
      </c>
      <c r="K416" s="60">
        <f t="shared" si="88"/>
        <v>4.0870418160920963E-11</v>
      </c>
      <c r="L416" s="60" t="e">
        <f t="shared" ref="L416:L479" si="93">J416*E416</f>
        <v>#N/A</v>
      </c>
      <c r="M416" s="60" t="e">
        <f t="shared" ref="M416:M479" si="94">J416*F416</f>
        <v>#N/A</v>
      </c>
      <c r="N416" s="60">
        <f t="shared" ref="N416:N479" si="95">IFERROR(IF(D416&lt;$D$7,L416-M416,0),0)</f>
        <v>0</v>
      </c>
      <c r="O416" s="60">
        <f t="shared" si="89"/>
        <v>0</v>
      </c>
      <c r="P416" s="60">
        <f t="shared" si="90"/>
        <v>0</v>
      </c>
      <c r="Q416" s="60">
        <f t="shared" ref="Q416:Q479" si="96">O416+P416</f>
        <v>0</v>
      </c>
      <c r="R416" s="60">
        <f t="shared" ref="R416:R479" si="97">R415-P416</f>
        <v>3.9904080040287226E-11</v>
      </c>
      <c r="S416" s="60">
        <f t="shared" ref="S416:S479" si="98">H416-O416</f>
        <v>0</v>
      </c>
    </row>
    <row r="417" spans="1:19" ht="15">
      <c r="A417" s="51">
        <v>33</v>
      </c>
      <c r="B417" s="52">
        <v>387</v>
      </c>
      <c r="C417" s="47">
        <f t="shared" si="91"/>
        <v>51318</v>
      </c>
      <c r="D417" s="47">
        <f t="shared" ref="D417:D480" si="99">DATE(YEAR(D416),MONTH(D416)+1,DAY(D416))</f>
        <v>51349</v>
      </c>
      <c r="E417" s="61" t="e">
        <f>VLOOKUP(D417,'Kursy BM'!A:F,3,FALSE)</f>
        <v>#N/A</v>
      </c>
      <c r="F417" s="61" t="e">
        <f>IFERROR(IFERROR(IFERROR(VLOOKUP(D417,'Kursy średnie NBP'!A:G,4,FALSE),VLOOKUP(D417-1,'Kursy średnie NBP'!A:G,4,FALSE)),VLOOKUP(D417-2,'Kursy średnie NBP'!A:G,4,FALSE)),VLOOKUP(D417-3,'Kursy średnie NBP'!A:G,4,FALSE))</f>
        <v>#N/A</v>
      </c>
      <c r="G417" s="53">
        <f>IFERROR(VLOOKUP(C417,'LIBOR 3M CHF'!A:B,2,FALSE)+$D$1,'LIBOR 3M CHF'!$B$34+$D$1)</f>
        <v>1.2189999999999999E-2</v>
      </c>
      <c r="H417" s="60">
        <f t="shared" si="86"/>
        <v>0</v>
      </c>
      <c r="I417" s="60">
        <f t="shared" si="87"/>
        <v>0</v>
      </c>
      <c r="J417" s="60">
        <f t="shared" si="92"/>
        <v>0</v>
      </c>
      <c r="K417" s="60">
        <f t="shared" si="88"/>
        <v>4.0870418160920963E-11</v>
      </c>
      <c r="L417" s="60" t="e">
        <f t="shared" si="93"/>
        <v>#N/A</v>
      </c>
      <c r="M417" s="60" t="e">
        <f t="shared" si="94"/>
        <v>#N/A</v>
      </c>
      <c r="N417" s="60">
        <f t="shared" si="95"/>
        <v>0</v>
      </c>
      <c r="O417" s="60">
        <f t="shared" si="89"/>
        <v>0</v>
      </c>
      <c r="P417" s="60">
        <f t="shared" si="90"/>
        <v>0</v>
      </c>
      <c r="Q417" s="60">
        <f t="shared" si="96"/>
        <v>0</v>
      </c>
      <c r="R417" s="60">
        <f t="shared" si="97"/>
        <v>3.9904080040287226E-11</v>
      </c>
      <c r="S417" s="60">
        <f t="shared" si="98"/>
        <v>0</v>
      </c>
    </row>
    <row r="418" spans="1:19" ht="15">
      <c r="A418" s="51">
        <v>33</v>
      </c>
      <c r="B418" s="52">
        <v>388</v>
      </c>
      <c r="C418" s="47">
        <f t="shared" si="91"/>
        <v>51318</v>
      </c>
      <c r="D418" s="47">
        <f t="shared" si="99"/>
        <v>51380</v>
      </c>
      <c r="E418" s="61" t="e">
        <f>VLOOKUP(D418,'Kursy BM'!A:F,3,FALSE)</f>
        <v>#N/A</v>
      </c>
      <c r="F418" s="61" t="e">
        <f>IFERROR(IFERROR(IFERROR(VLOOKUP(D418,'Kursy średnie NBP'!A:G,4,FALSE),VLOOKUP(D418-1,'Kursy średnie NBP'!A:G,4,FALSE)),VLOOKUP(D418-2,'Kursy średnie NBP'!A:G,4,FALSE)),VLOOKUP(D418-3,'Kursy średnie NBP'!A:G,4,FALSE))</f>
        <v>#N/A</v>
      </c>
      <c r="G418" s="53">
        <f>IFERROR(VLOOKUP(C418,'LIBOR 3M CHF'!A:B,2,FALSE)+$D$1,'LIBOR 3M CHF'!$B$34+$D$1)</f>
        <v>1.2189999999999999E-2</v>
      </c>
      <c r="H418" s="60">
        <f t="shared" si="86"/>
        <v>0</v>
      </c>
      <c r="I418" s="60">
        <f t="shared" si="87"/>
        <v>0</v>
      </c>
      <c r="J418" s="60">
        <f t="shared" si="92"/>
        <v>0</v>
      </c>
      <c r="K418" s="60">
        <f t="shared" si="88"/>
        <v>4.0870418160920963E-11</v>
      </c>
      <c r="L418" s="60" t="e">
        <f t="shared" si="93"/>
        <v>#N/A</v>
      </c>
      <c r="M418" s="60" t="e">
        <f t="shared" si="94"/>
        <v>#N/A</v>
      </c>
      <c r="N418" s="60">
        <f t="shared" si="95"/>
        <v>0</v>
      </c>
      <c r="O418" s="60">
        <f t="shared" si="89"/>
        <v>0</v>
      </c>
      <c r="P418" s="60">
        <f t="shared" si="90"/>
        <v>0</v>
      </c>
      <c r="Q418" s="60">
        <f t="shared" si="96"/>
        <v>0</v>
      </c>
      <c r="R418" s="60">
        <f t="shared" si="97"/>
        <v>3.9904080040287226E-11</v>
      </c>
      <c r="S418" s="60">
        <f t="shared" si="98"/>
        <v>0</v>
      </c>
    </row>
    <row r="419" spans="1:19" ht="15">
      <c r="A419" s="51">
        <v>33</v>
      </c>
      <c r="B419" s="52">
        <v>389</v>
      </c>
      <c r="C419" s="47">
        <f t="shared" si="91"/>
        <v>51318</v>
      </c>
      <c r="D419" s="47">
        <f t="shared" si="99"/>
        <v>51410</v>
      </c>
      <c r="E419" s="61" t="e">
        <f>VLOOKUP(D419,'Kursy BM'!A:F,3,FALSE)</f>
        <v>#N/A</v>
      </c>
      <c r="F419" s="61" t="e">
        <f>IFERROR(IFERROR(IFERROR(VLOOKUP(D419,'Kursy średnie NBP'!A:G,4,FALSE),VLOOKUP(D419-1,'Kursy średnie NBP'!A:G,4,FALSE)),VLOOKUP(D419-2,'Kursy średnie NBP'!A:G,4,FALSE)),VLOOKUP(D419-3,'Kursy średnie NBP'!A:G,4,FALSE))</f>
        <v>#N/A</v>
      </c>
      <c r="G419" s="53">
        <f>IFERROR(VLOOKUP(C419,'LIBOR 3M CHF'!A:B,2,FALSE)+$D$1,'LIBOR 3M CHF'!$B$34+$D$1)</f>
        <v>1.2189999999999999E-2</v>
      </c>
      <c r="H419" s="60">
        <f t="shared" si="86"/>
        <v>0</v>
      </c>
      <c r="I419" s="60">
        <f t="shared" si="87"/>
        <v>0</v>
      </c>
      <c r="J419" s="60">
        <f t="shared" si="92"/>
        <v>0</v>
      </c>
      <c r="K419" s="60">
        <f t="shared" si="88"/>
        <v>4.0870418160920963E-11</v>
      </c>
      <c r="L419" s="60" t="e">
        <f t="shared" si="93"/>
        <v>#N/A</v>
      </c>
      <c r="M419" s="60" t="e">
        <f t="shared" si="94"/>
        <v>#N/A</v>
      </c>
      <c r="N419" s="60">
        <f t="shared" si="95"/>
        <v>0</v>
      </c>
      <c r="O419" s="60">
        <f t="shared" si="89"/>
        <v>0</v>
      </c>
      <c r="P419" s="60">
        <f t="shared" si="90"/>
        <v>0</v>
      </c>
      <c r="Q419" s="60">
        <f t="shared" si="96"/>
        <v>0</v>
      </c>
      <c r="R419" s="60">
        <f t="shared" si="97"/>
        <v>3.9904080040287226E-11</v>
      </c>
      <c r="S419" s="60">
        <f t="shared" si="98"/>
        <v>0</v>
      </c>
    </row>
    <row r="420" spans="1:19" ht="15">
      <c r="A420" s="51">
        <v>33</v>
      </c>
      <c r="B420" s="52">
        <v>390</v>
      </c>
      <c r="C420" s="47">
        <f t="shared" si="91"/>
        <v>51410</v>
      </c>
      <c r="D420" s="47">
        <f t="shared" si="99"/>
        <v>51441</v>
      </c>
      <c r="E420" s="61" t="e">
        <f>VLOOKUP(D420,'Kursy BM'!A:F,3,FALSE)</f>
        <v>#N/A</v>
      </c>
      <c r="F420" s="61" t="e">
        <f>IFERROR(IFERROR(IFERROR(VLOOKUP(D420,'Kursy średnie NBP'!A:G,4,FALSE),VLOOKUP(D420-1,'Kursy średnie NBP'!A:G,4,FALSE)),VLOOKUP(D420-2,'Kursy średnie NBP'!A:G,4,FALSE)),VLOOKUP(D420-3,'Kursy średnie NBP'!A:G,4,FALSE))</f>
        <v>#N/A</v>
      </c>
      <c r="G420" s="53">
        <f>IFERROR(VLOOKUP(C420,'LIBOR 3M CHF'!A:B,2,FALSE)+$D$1,'LIBOR 3M CHF'!$B$34+$D$1)</f>
        <v>1.2189999999999999E-2</v>
      </c>
      <c r="H420" s="60">
        <f t="shared" si="86"/>
        <v>0</v>
      </c>
      <c r="I420" s="60">
        <f t="shared" si="87"/>
        <v>0</v>
      </c>
      <c r="J420" s="60">
        <f t="shared" si="92"/>
        <v>0</v>
      </c>
      <c r="K420" s="60">
        <f t="shared" si="88"/>
        <v>4.0870418160920963E-11</v>
      </c>
      <c r="L420" s="60" t="e">
        <f t="shared" si="93"/>
        <v>#N/A</v>
      </c>
      <c r="M420" s="60" t="e">
        <f t="shared" si="94"/>
        <v>#N/A</v>
      </c>
      <c r="N420" s="60">
        <f t="shared" si="95"/>
        <v>0</v>
      </c>
      <c r="O420" s="60">
        <f t="shared" si="89"/>
        <v>0</v>
      </c>
      <c r="P420" s="60">
        <f t="shared" si="90"/>
        <v>0</v>
      </c>
      <c r="Q420" s="60">
        <f t="shared" si="96"/>
        <v>0</v>
      </c>
      <c r="R420" s="60">
        <f t="shared" si="97"/>
        <v>3.9904080040287226E-11</v>
      </c>
      <c r="S420" s="60">
        <f t="shared" si="98"/>
        <v>0</v>
      </c>
    </row>
    <row r="421" spans="1:19" ht="15">
      <c r="A421" s="51">
        <v>33</v>
      </c>
      <c r="B421" s="52">
        <v>391</v>
      </c>
      <c r="C421" s="47">
        <f t="shared" si="91"/>
        <v>51410</v>
      </c>
      <c r="D421" s="47">
        <f t="shared" si="99"/>
        <v>51471</v>
      </c>
      <c r="E421" s="61" t="e">
        <f>VLOOKUP(D421,'Kursy BM'!A:F,3,FALSE)</f>
        <v>#N/A</v>
      </c>
      <c r="F421" s="61" t="e">
        <f>IFERROR(IFERROR(IFERROR(VLOOKUP(D421,'Kursy średnie NBP'!A:G,4,FALSE),VLOOKUP(D421-1,'Kursy średnie NBP'!A:G,4,FALSE)),VLOOKUP(D421-2,'Kursy średnie NBP'!A:G,4,FALSE)),VLOOKUP(D421-3,'Kursy średnie NBP'!A:G,4,FALSE))</f>
        <v>#N/A</v>
      </c>
      <c r="G421" s="53">
        <f>IFERROR(VLOOKUP(C421,'LIBOR 3M CHF'!A:B,2,FALSE)+$D$1,'LIBOR 3M CHF'!$B$34+$D$1)</f>
        <v>1.2189999999999999E-2</v>
      </c>
      <c r="H421" s="60">
        <f t="shared" si="86"/>
        <v>0</v>
      </c>
      <c r="I421" s="60">
        <f t="shared" si="87"/>
        <v>0</v>
      </c>
      <c r="J421" s="60">
        <f t="shared" si="92"/>
        <v>0</v>
      </c>
      <c r="K421" s="60">
        <f t="shared" si="88"/>
        <v>4.0870418160920963E-11</v>
      </c>
      <c r="L421" s="60" t="e">
        <f t="shared" si="93"/>
        <v>#N/A</v>
      </c>
      <c r="M421" s="60" t="e">
        <f t="shared" si="94"/>
        <v>#N/A</v>
      </c>
      <c r="N421" s="60">
        <f t="shared" si="95"/>
        <v>0</v>
      </c>
      <c r="O421" s="60">
        <f t="shared" si="89"/>
        <v>0</v>
      </c>
      <c r="P421" s="60">
        <f t="shared" si="90"/>
        <v>0</v>
      </c>
      <c r="Q421" s="60">
        <f t="shared" si="96"/>
        <v>0</v>
      </c>
      <c r="R421" s="60">
        <f t="shared" si="97"/>
        <v>3.9904080040287226E-11</v>
      </c>
      <c r="S421" s="60">
        <f t="shared" si="98"/>
        <v>0</v>
      </c>
    </row>
    <row r="422" spans="1:19" ht="15">
      <c r="A422" s="51">
        <v>33</v>
      </c>
      <c r="B422" s="52">
        <v>392</v>
      </c>
      <c r="C422" s="47">
        <f t="shared" si="91"/>
        <v>51410</v>
      </c>
      <c r="D422" s="47">
        <f t="shared" si="99"/>
        <v>51502</v>
      </c>
      <c r="E422" s="61" t="e">
        <f>VLOOKUP(D422,'Kursy BM'!A:F,3,FALSE)</f>
        <v>#N/A</v>
      </c>
      <c r="F422" s="61" t="e">
        <f>IFERROR(IFERROR(IFERROR(VLOOKUP(D422,'Kursy średnie NBP'!A:G,4,FALSE),VLOOKUP(D422-1,'Kursy średnie NBP'!A:G,4,FALSE)),VLOOKUP(D422-2,'Kursy średnie NBP'!A:G,4,FALSE)),VLOOKUP(D422-3,'Kursy średnie NBP'!A:G,4,FALSE))</f>
        <v>#N/A</v>
      </c>
      <c r="G422" s="53">
        <f>IFERROR(VLOOKUP(C422,'LIBOR 3M CHF'!A:B,2,FALSE)+$D$1,'LIBOR 3M CHF'!$B$34+$D$1)</f>
        <v>1.2189999999999999E-2</v>
      </c>
      <c r="H422" s="60">
        <f t="shared" si="86"/>
        <v>0</v>
      </c>
      <c r="I422" s="60">
        <f t="shared" si="87"/>
        <v>0</v>
      </c>
      <c r="J422" s="60">
        <f t="shared" si="92"/>
        <v>0</v>
      </c>
      <c r="K422" s="60">
        <f t="shared" si="88"/>
        <v>4.0870418160920963E-11</v>
      </c>
      <c r="L422" s="60" t="e">
        <f t="shared" si="93"/>
        <v>#N/A</v>
      </c>
      <c r="M422" s="60" t="e">
        <f t="shared" si="94"/>
        <v>#N/A</v>
      </c>
      <c r="N422" s="60">
        <f t="shared" si="95"/>
        <v>0</v>
      </c>
      <c r="O422" s="60">
        <f t="shared" si="89"/>
        <v>0</v>
      </c>
      <c r="P422" s="60">
        <f t="shared" si="90"/>
        <v>0</v>
      </c>
      <c r="Q422" s="60">
        <f t="shared" si="96"/>
        <v>0</v>
      </c>
      <c r="R422" s="60">
        <f t="shared" si="97"/>
        <v>3.9904080040287226E-11</v>
      </c>
      <c r="S422" s="60">
        <f t="shared" si="98"/>
        <v>0</v>
      </c>
    </row>
    <row r="423" spans="1:19" ht="15">
      <c r="A423" s="51">
        <v>33</v>
      </c>
      <c r="B423" s="52">
        <v>393</v>
      </c>
      <c r="C423" s="47">
        <f t="shared" si="91"/>
        <v>51502</v>
      </c>
      <c r="D423" s="47">
        <f t="shared" si="99"/>
        <v>51533</v>
      </c>
      <c r="E423" s="61" t="e">
        <f>VLOOKUP(D423,'Kursy BM'!A:F,3,FALSE)</f>
        <v>#N/A</v>
      </c>
      <c r="F423" s="61" t="e">
        <f>IFERROR(IFERROR(IFERROR(VLOOKUP(D423,'Kursy średnie NBP'!A:G,4,FALSE),VLOOKUP(D423-1,'Kursy średnie NBP'!A:G,4,FALSE)),VLOOKUP(D423-2,'Kursy średnie NBP'!A:G,4,FALSE)),VLOOKUP(D423-3,'Kursy średnie NBP'!A:G,4,FALSE))</f>
        <v>#N/A</v>
      </c>
      <c r="G423" s="53">
        <f>IFERROR(VLOOKUP(C423,'LIBOR 3M CHF'!A:B,2,FALSE)+$D$1,'LIBOR 3M CHF'!$B$34+$D$1)</f>
        <v>1.2189999999999999E-2</v>
      </c>
      <c r="H423" s="60">
        <f t="shared" si="86"/>
        <v>0</v>
      </c>
      <c r="I423" s="60">
        <f t="shared" si="87"/>
        <v>0</v>
      </c>
      <c r="J423" s="60">
        <f t="shared" si="92"/>
        <v>0</v>
      </c>
      <c r="K423" s="60">
        <f t="shared" si="88"/>
        <v>4.0870418160920963E-11</v>
      </c>
      <c r="L423" s="60" t="e">
        <f t="shared" si="93"/>
        <v>#N/A</v>
      </c>
      <c r="M423" s="60" t="e">
        <f t="shared" si="94"/>
        <v>#N/A</v>
      </c>
      <c r="N423" s="60">
        <f t="shared" si="95"/>
        <v>0</v>
      </c>
      <c r="O423" s="60">
        <f t="shared" si="89"/>
        <v>0</v>
      </c>
      <c r="P423" s="60">
        <f t="shared" si="90"/>
        <v>0</v>
      </c>
      <c r="Q423" s="60">
        <f t="shared" si="96"/>
        <v>0</v>
      </c>
      <c r="R423" s="60">
        <f t="shared" si="97"/>
        <v>3.9904080040287226E-11</v>
      </c>
      <c r="S423" s="60">
        <f t="shared" si="98"/>
        <v>0</v>
      </c>
    </row>
    <row r="424" spans="1:19" ht="15">
      <c r="A424" s="51">
        <v>33</v>
      </c>
      <c r="B424" s="52">
        <v>394</v>
      </c>
      <c r="C424" s="47">
        <f t="shared" si="91"/>
        <v>51502</v>
      </c>
      <c r="D424" s="47">
        <f t="shared" si="99"/>
        <v>51561</v>
      </c>
      <c r="E424" s="61" t="e">
        <f>VLOOKUP(D424,'Kursy BM'!A:F,3,FALSE)</f>
        <v>#N/A</v>
      </c>
      <c r="F424" s="61" t="e">
        <f>IFERROR(IFERROR(IFERROR(VLOOKUP(D424,'Kursy średnie NBP'!A:G,4,FALSE),VLOOKUP(D424-1,'Kursy średnie NBP'!A:G,4,FALSE)),VLOOKUP(D424-2,'Kursy średnie NBP'!A:G,4,FALSE)),VLOOKUP(D424-3,'Kursy średnie NBP'!A:G,4,FALSE))</f>
        <v>#N/A</v>
      </c>
      <c r="G424" s="53">
        <f>IFERROR(VLOOKUP(C424,'LIBOR 3M CHF'!A:B,2,FALSE)+$D$1,'LIBOR 3M CHF'!$B$34+$D$1)</f>
        <v>1.2189999999999999E-2</v>
      </c>
      <c r="H424" s="60">
        <f t="shared" si="86"/>
        <v>0</v>
      </c>
      <c r="I424" s="60">
        <f t="shared" si="87"/>
        <v>0</v>
      </c>
      <c r="J424" s="60">
        <f t="shared" si="92"/>
        <v>0</v>
      </c>
      <c r="K424" s="60">
        <f t="shared" si="88"/>
        <v>4.0870418160920963E-11</v>
      </c>
      <c r="L424" s="60" t="e">
        <f t="shared" si="93"/>
        <v>#N/A</v>
      </c>
      <c r="M424" s="60" t="e">
        <f t="shared" si="94"/>
        <v>#N/A</v>
      </c>
      <c r="N424" s="60">
        <f t="shared" si="95"/>
        <v>0</v>
      </c>
      <c r="O424" s="60">
        <f t="shared" si="89"/>
        <v>0</v>
      </c>
      <c r="P424" s="60">
        <f t="shared" si="90"/>
        <v>0</v>
      </c>
      <c r="Q424" s="60">
        <f t="shared" si="96"/>
        <v>0</v>
      </c>
      <c r="R424" s="60">
        <f t="shared" si="97"/>
        <v>3.9904080040287226E-11</v>
      </c>
      <c r="S424" s="60">
        <f t="shared" si="98"/>
        <v>0</v>
      </c>
    </row>
    <row r="425" spans="1:19" ht="15">
      <c r="A425" s="51">
        <v>33</v>
      </c>
      <c r="B425" s="52">
        <v>395</v>
      </c>
      <c r="C425" s="47">
        <f t="shared" si="91"/>
        <v>51502</v>
      </c>
      <c r="D425" s="47">
        <f t="shared" si="99"/>
        <v>51592</v>
      </c>
      <c r="E425" s="61" t="e">
        <f>VLOOKUP(D425,'Kursy BM'!A:F,3,FALSE)</f>
        <v>#N/A</v>
      </c>
      <c r="F425" s="61" t="e">
        <f>IFERROR(IFERROR(IFERROR(VLOOKUP(D425,'Kursy średnie NBP'!A:G,4,FALSE),VLOOKUP(D425-1,'Kursy średnie NBP'!A:G,4,FALSE)),VLOOKUP(D425-2,'Kursy średnie NBP'!A:G,4,FALSE)),VLOOKUP(D425-3,'Kursy średnie NBP'!A:G,4,FALSE))</f>
        <v>#N/A</v>
      </c>
      <c r="G425" s="53">
        <f>IFERROR(VLOOKUP(C425,'LIBOR 3M CHF'!A:B,2,FALSE)+$D$1,'LIBOR 3M CHF'!$B$34+$D$1)</f>
        <v>1.2189999999999999E-2</v>
      </c>
      <c r="H425" s="60">
        <f t="shared" si="86"/>
        <v>0</v>
      </c>
      <c r="I425" s="60">
        <f t="shared" si="87"/>
        <v>0</v>
      </c>
      <c r="J425" s="60">
        <f t="shared" si="92"/>
        <v>0</v>
      </c>
      <c r="K425" s="60">
        <f t="shared" si="88"/>
        <v>4.0870418160920963E-11</v>
      </c>
      <c r="L425" s="60" t="e">
        <f t="shared" si="93"/>
        <v>#N/A</v>
      </c>
      <c r="M425" s="60" t="e">
        <f t="shared" si="94"/>
        <v>#N/A</v>
      </c>
      <c r="N425" s="60">
        <f t="shared" si="95"/>
        <v>0</v>
      </c>
      <c r="O425" s="60">
        <f t="shared" si="89"/>
        <v>0</v>
      </c>
      <c r="P425" s="60">
        <f t="shared" si="90"/>
        <v>0</v>
      </c>
      <c r="Q425" s="60">
        <f t="shared" si="96"/>
        <v>0</v>
      </c>
      <c r="R425" s="60">
        <f t="shared" si="97"/>
        <v>3.9904080040287226E-11</v>
      </c>
      <c r="S425" s="60">
        <f t="shared" si="98"/>
        <v>0</v>
      </c>
    </row>
    <row r="426" spans="1:19" ht="15">
      <c r="A426" s="51">
        <v>33</v>
      </c>
      <c r="B426" s="52">
        <v>396</v>
      </c>
      <c r="C426" s="47">
        <f t="shared" si="91"/>
        <v>51592</v>
      </c>
      <c r="D426" s="47">
        <f t="shared" si="99"/>
        <v>51622</v>
      </c>
      <c r="E426" s="61" t="e">
        <f>VLOOKUP(D426,'Kursy BM'!A:F,3,FALSE)</f>
        <v>#N/A</v>
      </c>
      <c r="F426" s="61" t="e">
        <f>IFERROR(IFERROR(IFERROR(VLOOKUP(D426,'Kursy średnie NBP'!A:G,4,FALSE),VLOOKUP(D426-1,'Kursy średnie NBP'!A:G,4,FALSE)),VLOOKUP(D426-2,'Kursy średnie NBP'!A:G,4,FALSE)),VLOOKUP(D426-3,'Kursy średnie NBP'!A:G,4,FALSE))</f>
        <v>#N/A</v>
      </c>
      <c r="G426" s="53">
        <f>IFERROR(VLOOKUP(C426,'LIBOR 3M CHF'!A:B,2,FALSE)+$D$1,'LIBOR 3M CHF'!$B$34+$D$1)</f>
        <v>1.2189999999999999E-2</v>
      </c>
      <c r="H426" s="60">
        <f t="shared" si="86"/>
        <v>0</v>
      </c>
      <c r="I426" s="60">
        <f t="shared" si="87"/>
        <v>0</v>
      </c>
      <c r="J426" s="60">
        <f t="shared" si="92"/>
        <v>0</v>
      </c>
      <c r="K426" s="60">
        <f t="shared" si="88"/>
        <v>4.0870418160920963E-11</v>
      </c>
      <c r="L426" s="60" t="e">
        <f t="shared" si="93"/>
        <v>#N/A</v>
      </c>
      <c r="M426" s="60" t="e">
        <f t="shared" si="94"/>
        <v>#N/A</v>
      </c>
      <c r="N426" s="60">
        <f t="shared" si="95"/>
        <v>0</v>
      </c>
      <c r="O426" s="60">
        <f t="shared" si="89"/>
        <v>0</v>
      </c>
      <c r="P426" s="60">
        <f t="shared" si="90"/>
        <v>0</v>
      </c>
      <c r="Q426" s="60">
        <f t="shared" si="96"/>
        <v>0</v>
      </c>
      <c r="R426" s="60">
        <f t="shared" si="97"/>
        <v>3.9904080040287226E-11</v>
      </c>
      <c r="S426" s="60">
        <f t="shared" si="98"/>
        <v>0</v>
      </c>
    </row>
    <row r="427" spans="1:19" ht="15">
      <c r="A427" s="49">
        <v>34</v>
      </c>
      <c r="B427" s="50">
        <v>397</v>
      </c>
      <c r="C427" s="47">
        <f t="shared" si="91"/>
        <v>51592</v>
      </c>
      <c r="D427" s="47">
        <f t="shared" si="99"/>
        <v>51653</v>
      </c>
      <c r="E427" s="61" t="e">
        <f>VLOOKUP(D427,'Kursy BM'!A:F,3,FALSE)</f>
        <v>#N/A</v>
      </c>
      <c r="F427" s="61" t="e">
        <f>IFERROR(IFERROR(IFERROR(VLOOKUP(D427,'Kursy średnie NBP'!A:G,4,FALSE),VLOOKUP(D427-1,'Kursy średnie NBP'!A:G,4,FALSE)),VLOOKUP(D427-2,'Kursy średnie NBP'!A:G,4,FALSE)),VLOOKUP(D427-3,'Kursy średnie NBP'!A:G,4,FALSE))</f>
        <v>#N/A</v>
      </c>
      <c r="G427" s="53">
        <f>IFERROR(VLOOKUP(C427,'LIBOR 3M CHF'!A:B,2,FALSE)+$D$1,'LIBOR 3M CHF'!$B$34+$D$1)</f>
        <v>1.2189999999999999E-2</v>
      </c>
      <c r="H427" s="60">
        <f t="shared" si="86"/>
        <v>0</v>
      </c>
      <c r="I427" s="60">
        <f t="shared" si="87"/>
        <v>0</v>
      </c>
      <c r="J427" s="60">
        <f t="shared" si="92"/>
        <v>0</v>
      </c>
      <c r="K427" s="60">
        <f t="shared" si="88"/>
        <v>4.0870418160920963E-11</v>
      </c>
      <c r="L427" s="60" t="e">
        <f t="shared" si="93"/>
        <v>#N/A</v>
      </c>
      <c r="M427" s="60" t="e">
        <f t="shared" si="94"/>
        <v>#N/A</v>
      </c>
      <c r="N427" s="60">
        <f t="shared" si="95"/>
        <v>0</v>
      </c>
      <c r="O427" s="60">
        <f t="shared" si="89"/>
        <v>0</v>
      </c>
      <c r="P427" s="60">
        <f t="shared" si="90"/>
        <v>0</v>
      </c>
      <c r="Q427" s="60">
        <f t="shared" si="96"/>
        <v>0</v>
      </c>
      <c r="R427" s="60">
        <f t="shared" si="97"/>
        <v>3.9904080040287226E-11</v>
      </c>
      <c r="S427" s="60">
        <f t="shared" si="98"/>
        <v>0</v>
      </c>
    </row>
    <row r="428" spans="1:19" ht="15">
      <c r="A428" s="49">
        <v>34</v>
      </c>
      <c r="B428" s="50">
        <v>398</v>
      </c>
      <c r="C428" s="47">
        <f t="shared" si="91"/>
        <v>51592</v>
      </c>
      <c r="D428" s="47">
        <f t="shared" si="99"/>
        <v>51683</v>
      </c>
      <c r="E428" s="61" t="e">
        <f>VLOOKUP(D428,'Kursy BM'!A:F,3,FALSE)</f>
        <v>#N/A</v>
      </c>
      <c r="F428" s="61" t="e">
        <f>IFERROR(IFERROR(IFERROR(VLOOKUP(D428,'Kursy średnie NBP'!A:G,4,FALSE),VLOOKUP(D428-1,'Kursy średnie NBP'!A:G,4,FALSE)),VLOOKUP(D428-2,'Kursy średnie NBP'!A:G,4,FALSE)),VLOOKUP(D428-3,'Kursy średnie NBP'!A:G,4,FALSE))</f>
        <v>#N/A</v>
      </c>
      <c r="G428" s="53">
        <f>IFERROR(VLOOKUP(C428,'LIBOR 3M CHF'!A:B,2,FALSE)+$D$1,'LIBOR 3M CHF'!$B$34+$D$1)</f>
        <v>1.2189999999999999E-2</v>
      </c>
      <c r="H428" s="60">
        <f t="shared" si="86"/>
        <v>0</v>
      </c>
      <c r="I428" s="60">
        <f t="shared" si="87"/>
        <v>0</v>
      </c>
      <c r="J428" s="60">
        <f t="shared" si="92"/>
        <v>0</v>
      </c>
      <c r="K428" s="60">
        <f t="shared" si="88"/>
        <v>4.0870418160920963E-11</v>
      </c>
      <c r="L428" s="60" t="e">
        <f t="shared" si="93"/>
        <v>#N/A</v>
      </c>
      <c r="M428" s="60" t="e">
        <f t="shared" si="94"/>
        <v>#N/A</v>
      </c>
      <c r="N428" s="60">
        <f t="shared" si="95"/>
        <v>0</v>
      </c>
      <c r="O428" s="60">
        <f t="shared" si="89"/>
        <v>0</v>
      </c>
      <c r="P428" s="60">
        <f t="shared" si="90"/>
        <v>0</v>
      </c>
      <c r="Q428" s="60">
        <f t="shared" si="96"/>
        <v>0</v>
      </c>
      <c r="R428" s="60">
        <f t="shared" si="97"/>
        <v>3.9904080040287226E-11</v>
      </c>
      <c r="S428" s="60">
        <f t="shared" si="98"/>
        <v>0</v>
      </c>
    </row>
    <row r="429" spans="1:19" ht="15">
      <c r="A429" s="49">
        <v>34</v>
      </c>
      <c r="B429" s="50">
        <v>399</v>
      </c>
      <c r="C429" s="47">
        <f t="shared" si="91"/>
        <v>51683</v>
      </c>
      <c r="D429" s="47">
        <f t="shared" si="99"/>
        <v>51714</v>
      </c>
      <c r="E429" s="61" t="e">
        <f>VLOOKUP(D429,'Kursy BM'!A:F,3,FALSE)</f>
        <v>#N/A</v>
      </c>
      <c r="F429" s="61" t="e">
        <f>IFERROR(IFERROR(IFERROR(VLOOKUP(D429,'Kursy średnie NBP'!A:G,4,FALSE),VLOOKUP(D429-1,'Kursy średnie NBP'!A:G,4,FALSE)),VLOOKUP(D429-2,'Kursy średnie NBP'!A:G,4,FALSE)),VLOOKUP(D429-3,'Kursy średnie NBP'!A:G,4,FALSE))</f>
        <v>#N/A</v>
      </c>
      <c r="G429" s="53">
        <f>IFERROR(VLOOKUP(C429,'LIBOR 3M CHF'!A:B,2,FALSE)+$D$1,'LIBOR 3M CHF'!$B$34+$D$1)</f>
        <v>1.2189999999999999E-2</v>
      </c>
      <c r="H429" s="60">
        <f t="shared" si="86"/>
        <v>0</v>
      </c>
      <c r="I429" s="60">
        <f t="shared" si="87"/>
        <v>0</v>
      </c>
      <c r="J429" s="60">
        <f t="shared" si="92"/>
        <v>0</v>
      </c>
      <c r="K429" s="60">
        <f t="shared" si="88"/>
        <v>4.0870418160920963E-11</v>
      </c>
      <c r="L429" s="60" t="e">
        <f t="shared" si="93"/>
        <v>#N/A</v>
      </c>
      <c r="M429" s="60" t="e">
        <f t="shared" si="94"/>
        <v>#N/A</v>
      </c>
      <c r="N429" s="60">
        <f t="shared" si="95"/>
        <v>0</v>
      </c>
      <c r="O429" s="60">
        <f t="shared" si="89"/>
        <v>0</v>
      </c>
      <c r="P429" s="60">
        <f t="shared" si="90"/>
        <v>0</v>
      </c>
      <c r="Q429" s="60">
        <f t="shared" si="96"/>
        <v>0</v>
      </c>
      <c r="R429" s="60">
        <f t="shared" si="97"/>
        <v>3.9904080040287226E-11</v>
      </c>
      <c r="S429" s="60">
        <f t="shared" si="98"/>
        <v>0</v>
      </c>
    </row>
    <row r="430" spans="1:19" ht="15">
      <c r="A430" s="49">
        <v>34</v>
      </c>
      <c r="B430" s="50">
        <v>400</v>
      </c>
      <c r="C430" s="47">
        <f t="shared" si="91"/>
        <v>51683</v>
      </c>
      <c r="D430" s="47">
        <f t="shared" si="99"/>
        <v>51745</v>
      </c>
      <c r="E430" s="61" t="e">
        <f>VLOOKUP(D430,'Kursy BM'!A:F,3,FALSE)</f>
        <v>#N/A</v>
      </c>
      <c r="F430" s="61" t="e">
        <f>IFERROR(IFERROR(IFERROR(VLOOKUP(D430,'Kursy średnie NBP'!A:G,4,FALSE),VLOOKUP(D430-1,'Kursy średnie NBP'!A:G,4,FALSE)),VLOOKUP(D430-2,'Kursy średnie NBP'!A:G,4,FALSE)),VLOOKUP(D430-3,'Kursy średnie NBP'!A:G,4,FALSE))</f>
        <v>#N/A</v>
      </c>
      <c r="G430" s="53">
        <f>IFERROR(VLOOKUP(C430,'LIBOR 3M CHF'!A:B,2,FALSE)+$D$1,'LIBOR 3M CHF'!$B$34+$D$1)</f>
        <v>1.2189999999999999E-2</v>
      </c>
      <c r="H430" s="60">
        <f t="shared" si="86"/>
        <v>0</v>
      </c>
      <c r="I430" s="60">
        <f t="shared" si="87"/>
        <v>0</v>
      </c>
      <c r="J430" s="60">
        <f t="shared" si="92"/>
        <v>0</v>
      </c>
      <c r="K430" s="60">
        <f t="shared" si="88"/>
        <v>4.0870418160920963E-11</v>
      </c>
      <c r="L430" s="60" t="e">
        <f t="shared" si="93"/>
        <v>#N/A</v>
      </c>
      <c r="M430" s="60" t="e">
        <f t="shared" si="94"/>
        <v>#N/A</v>
      </c>
      <c r="N430" s="60">
        <f t="shared" si="95"/>
        <v>0</v>
      </c>
      <c r="O430" s="60">
        <f t="shared" si="89"/>
        <v>0</v>
      </c>
      <c r="P430" s="60">
        <f t="shared" si="90"/>
        <v>0</v>
      </c>
      <c r="Q430" s="60">
        <f t="shared" si="96"/>
        <v>0</v>
      </c>
      <c r="R430" s="60">
        <f t="shared" si="97"/>
        <v>3.9904080040287226E-11</v>
      </c>
      <c r="S430" s="60">
        <f t="shared" si="98"/>
        <v>0</v>
      </c>
    </row>
    <row r="431" spans="1:19" ht="15">
      <c r="A431" s="49">
        <v>34</v>
      </c>
      <c r="B431" s="50">
        <v>401</v>
      </c>
      <c r="C431" s="47">
        <f t="shared" si="91"/>
        <v>51683</v>
      </c>
      <c r="D431" s="47">
        <f t="shared" si="99"/>
        <v>51775</v>
      </c>
      <c r="E431" s="61" t="e">
        <f>VLOOKUP(D431,'Kursy BM'!A:F,3,FALSE)</f>
        <v>#N/A</v>
      </c>
      <c r="F431" s="61" t="e">
        <f>IFERROR(IFERROR(IFERROR(VLOOKUP(D431,'Kursy średnie NBP'!A:G,4,FALSE),VLOOKUP(D431-1,'Kursy średnie NBP'!A:G,4,FALSE)),VLOOKUP(D431-2,'Kursy średnie NBP'!A:G,4,FALSE)),VLOOKUP(D431-3,'Kursy średnie NBP'!A:G,4,FALSE))</f>
        <v>#N/A</v>
      </c>
      <c r="G431" s="53">
        <f>IFERROR(VLOOKUP(C431,'LIBOR 3M CHF'!A:B,2,FALSE)+$D$1,'LIBOR 3M CHF'!$B$34+$D$1)</f>
        <v>1.2189999999999999E-2</v>
      </c>
      <c r="H431" s="60">
        <f t="shared" si="86"/>
        <v>0</v>
      </c>
      <c r="I431" s="60">
        <f t="shared" si="87"/>
        <v>0</v>
      </c>
      <c r="J431" s="60">
        <f t="shared" si="92"/>
        <v>0</v>
      </c>
      <c r="K431" s="60">
        <f t="shared" si="88"/>
        <v>4.0870418160920963E-11</v>
      </c>
      <c r="L431" s="60" t="e">
        <f t="shared" si="93"/>
        <v>#N/A</v>
      </c>
      <c r="M431" s="60" t="e">
        <f t="shared" si="94"/>
        <v>#N/A</v>
      </c>
      <c r="N431" s="60">
        <f t="shared" si="95"/>
        <v>0</v>
      </c>
      <c r="O431" s="60">
        <f t="shared" si="89"/>
        <v>0</v>
      </c>
      <c r="P431" s="60">
        <f t="shared" si="90"/>
        <v>0</v>
      </c>
      <c r="Q431" s="60">
        <f t="shared" si="96"/>
        <v>0</v>
      </c>
      <c r="R431" s="60">
        <f t="shared" si="97"/>
        <v>3.9904080040287226E-11</v>
      </c>
      <c r="S431" s="60">
        <f t="shared" si="98"/>
        <v>0</v>
      </c>
    </row>
    <row r="432" spans="1:19" ht="15">
      <c r="A432" s="49">
        <v>34</v>
      </c>
      <c r="B432" s="50">
        <v>402</v>
      </c>
      <c r="C432" s="47">
        <f t="shared" si="91"/>
        <v>51775</v>
      </c>
      <c r="D432" s="47">
        <f t="shared" si="99"/>
        <v>51806</v>
      </c>
      <c r="E432" s="61" t="e">
        <f>VLOOKUP(D432,'Kursy BM'!A:F,3,FALSE)</f>
        <v>#N/A</v>
      </c>
      <c r="F432" s="61" t="e">
        <f>IFERROR(IFERROR(IFERROR(VLOOKUP(D432,'Kursy średnie NBP'!A:G,4,FALSE),VLOOKUP(D432-1,'Kursy średnie NBP'!A:G,4,FALSE)),VLOOKUP(D432-2,'Kursy średnie NBP'!A:G,4,FALSE)),VLOOKUP(D432-3,'Kursy średnie NBP'!A:G,4,FALSE))</f>
        <v>#N/A</v>
      </c>
      <c r="G432" s="53">
        <f>IFERROR(VLOOKUP(C432,'LIBOR 3M CHF'!A:B,2,FALSE)+$D$1,'LIBOR 3M CHF'!$B$34+$D$1)</f>
        <v>1.2189999999999999E-2</v>
      </c>
      <c r="H432" s="60">
        <f t="shared" si="86"/>
        <v>0</v>
      </c>
      <c r="I432" s="60">
        <f t="shared" si="87"/>
        <v>0</v>
      </c>
      <c r="J432" s="60">
        <f t="shared" si="92"/>
        <v>0</v>
      </c>
      <c r="K432" s="60">
        <f t="shared" si="88"/>
        <v>4.0870418160920963E-11</v>
      </c>
      <c r="L432" s="60" t="e">
        <f t="shared" si="93"/>
        <v>#N/A</v>
      </c>
      <c r="M432" s="60" t="e">
        <f t="shared" si="94"/>
        <v>#N/A</v>
      </c>
      <c r="N432" s="60">
        <f t="shared" si="95"/>
        <v>0</v>
      </c>
      <c r="O432" s="60">
        <f t="shared" si="89"/>
        <v>0</v>
      </c>
      <c r="P432" s="60">
        <f t="shared" si="90"/>
        <v>0</v>
      </c>
      <c r="Q432" s="60">
        <f t="shared" si="96"/>
        <v>0</v>
      </c>
      <c r="R432" s="60">
        <f t="shared" si="97"/>
        <v>3.9904080040287226E-11</v>
      </c>
      <c r="S432" s="60">
        <f t="shared" si="98"/>
        <v>0</v>
      </c>
    </row>
    <row r="433" spans="1:19" ht="15">
      <c r="A433" s="49">
        <v>34</v>
      </c>
      <c r="B433" s="50">
        <v>403</v>
      </c>
      <c r="C433" s="47">
        <f t="shared" si="91"/>
        <v>51775</v>
      </c>
      <c r="D433" s="47">
        <f t="shared" si="99"/>
        <v>51836</v>
      </c>
      <c r="E433" s="61" t="e">
        <f>VLOOKUP(D433,'Kursy BM'!A:F,3,FALSE)</f>
        <v>#N/A</v>
      </c>
      <c r="F433" s="61" t="e">
        <f>IFERROR(IFERROR(IFERROR(VLOOKUP(D433,'Kursy średnie NBP'!A:G,4,FALSE),VLOOKUP(D433-1,'Kursy średnie NBP'!A:G,4,FALSE)),VLOOKUP(D433-2,'Kursy średnie NBP'!A:G,4,FALSE)),VLOOKUP(D433-3,'Kursy średnie NBP'!A:G,4,FALSE))</f>
        <v>#N/A</v>
      </c>
      <c r="G433" s="53">
        <f>IFERROR(VLOOKUP(C433,'LIBOR 3M CHF'!A:B,2,FALSE)+$D$1,'LIBOR 3M CHF'!$B$34+$D$1)</f>
        <v>1.2189999999999999E-2</v>
      </c>
      <c r="H433" s="60">
        <f t="shared" si="86"/>
        <v>0</v>
      </c>
      <c r="I433" s="60">
        <f t="shared" si="87"/>
        <v>0</v>
      </c>
      <c r="J433" s="60">
        <f t="shared" si="92"/>
        <v>0</v>
      </c>
      <c r="K433" s="60">
        <f t="shared" si="88"/>
        <v>4.0870418160920963E-11</v>
      </c>
      <c r="L433" s="60" t="e">
        <f t="shared" si="93"/>
        <v>#N/A</v>
      </c>
      <c r="M433" s="60" t="e">
        <f t="shared" si="94"/>
        <v>#N/A</v>
      </c>
      <c r="N433" s="60">
        <f t="shared" si="95"/>
        <v>0</v>
      </c>
      <c r="O433" s="60">
        <f t="shared" si="89"/>
        <v>0</v>
      </c>
      <c r="P433" s="60">
        <f t="shared" si="90"/>
        <v>0</v>
      </c>
      <c r="Q433" s="60">
        <f t="shared" si="96"/>
        <v>0</v>
      </c>
      <c r="R433" s="60">
        <f t="shared" si="97"/>
        <v>3.9904080040287226E-11</v>
      </c>
      <c r="S433" s="60">
        <f t="shared" si="98"/>
        <v>0</v>
      </c>
    </row>
    <row r="434" spans="1:19" ht="15">
      <c r="A434" s="49">
        <v>34</v>
      </c>
      <c r="B434" s="50">
        <v>404</v>
      </c>
      <c r="C434" s="47">
        <f t="shared" si="91"/>
        <v>51775</v>
      </c>
      <c r="D434" s="47">
        <f t="shared" si="99"/>
        <v>51867</v>
      </c>
      <c r="E434" s="61" t="e">
        <f>VLOOKUP(D434,'Kursy BM'!A:F,3,FALSE)</f>
        <v>#N/A</v>
      </c>
      <c r="F434" s="61" t="e">
        <f>IFERROR(IFERROR(IFERROR(VLOOKUP(D434,'Kursy średnie NBP'!A:G,4,FALSE),VLOOKUP(D434-1,'Kursy średnie NBP'!A:G,4,FALSE)),VLOOKUP(D434-2,'Kursy średnie NBP'!A:G,4,FALSE)),VLOOKUP(D434-3,'Kursy średnie NBP'!A:G,4,FALSE))</f>
        <v>#N/A</v>
      </c>
      <c r="G434" s="53">
        <f>IFERROR(VLOOKUP(C434,'LIBOR 3M CHF'!A:B,2,FALSE)+$D$1,'LIBOR 3M CHF'!$B$34+$D$1)</f>
        <v>1.2189999999999999E-2</v>
      </c>
      <c r="H434" s="60">
        <f t="shared" si="86"/>
        <v>0</v>
      </c>
      <c r="I434" s="60">
        <f t="shared" si="87"/>
        <v>0</v>
      </c>
      <c r="J434" s="60">
        <f t="shared" si="92"/>
        <v>0</v>
      </c>
      <c r="K434" s="60">
        <f t="shared" si="88"/>
        <v>4.0870418160920963E-11</v>
      </c>
      <c r="L434" s="60" t="e">
        <f t="shared" si="93"/>
        <v>#N/A</v>
      </c>
      <c r="M434" s="60" t="e">
        <f t="shared" si="94"/>
        <v>#N/A</v>
      </c>
      <c r="N434" s="60">
        <f t="shared" si="95"/>
        <v>0</v>
      </c>
      <c r="O434" s="60">
        <f t="shared" si="89"/>
        <v>0</v>
      </c>
      <c r="P434" s="60">
        <f t="shared" si="90"/>
        <v>0</v>
      </c>
      <c r="Q434" s="60">
        <f t="shared" si="96"/>
        <v>0</v>
      </c>
      <c r="R434" s="60">
        <f t="shared" si="97"/>
        <v>3.9904080040287226E-11</v>
      </c>
      <c r="S434" s="60">
        <f t="shared" si="98"/>
        <v>0</v>
      </c>
    </row>
    <row r="435" spans="1:19" ht="15">
      <c r="A435" s="49">
        <v>34</v>
      </c>
      <c r="B435" s="50">
        <v>405</v>
      </c>
      <c r="C435" s="47">
        <f t="shared" si="91"/>
        <v>51867</v>
      </c>
      <c r="D435" s="47">
        <f t="shared" si="99"/>
        <v>51898</v>
      </c>
      <c r="E435" s="61" t="e">
        <f>VLOOKUP(D435,'Kursy BM'!A:F,3,FALSE)</f>
        <v>#N/A</v>
      </c>
      <c r="F435" s="61" t="e">
        <f>IFERROR(IFERROR(IFERROR(VLOOKUP(D435,'Kursy średnie NBP'!A:G,4,FALSE),VLOOKUP(D435-1,'Kursy średnie NBP'!A:G,4,FALSE)),VLOOKUP(D435-2,'Kursy średnie NBP'!A:G,4,FALSE)),VLOOKUP(D435-3,'Kursy średnie NBP'!A:G,4,FALSE))</f>
        <v>#N/A</v>
      </c>
      <c r="G435" s="53">
        <f>IFERROR(VLOOKUP(C435,'LIBOR 3M CHF'!A:B,2,FALSE)+$D$1,'LIBOR 3M CHF'!$B$34+$D$1)</f>
        <v>1.2189999999999999E-2</v>
      </c>
      <c r="H435" s="60">
        <f t="shared" si="86"/>
        <v>0</v>
      </c>
      <c r="I435" s="60">
        <f t="shared" si="87"/>
        <v>0</v>
      </c>
      <c r="J435" s="60">
        <f t="shared" si="92"/>
        <v>0</v>
      </c>
      <c r="K435" s="60">
        <f t="shared" si="88"/>
        <v>4.0870418160920963E-11</v>
      </c>
      <c r="L435" s="60" t="e">
        <f t="shared" si="93"/>
        <v>#N/A</v>
      </c>
      <c r="M435" s="60" t="e">
        <f t="shared" si="94"/>
        <v>#N/A</v>
      </c>
      <c r="N435" s="60">
        <f t="shared" si="95"/>
        <v>0</v>
      </c>
      <c r="O435" s="60">
        <f t="shared" si="89"/>
        <v>0</v>
      </c>
      <c r="P435" s="60">
        <f t="shared" si="90"/>
        <v>0</v>
      </c>
      <c r="Q435" s="60">
        <f t="shared" si="96"/>
        <v>0</v>
      </c>
      <c r="R435" s="60">
        <f t="shared" si="97"/>
        <v>3.9904080040287226E-11</v>
      </c>
      <c r="S435" s="60">
        <f t="shared" si="98"/>
        <v>0</v>
      </c>
    </row>
    <row r="436" spans="1:19" ht="15">
      <c r="A436" s="49">
        <v>34</v>
      </c>
      <c r="B436" s="50">
        <v>406</v>
      </c>
      <c r="C436" s="47">
        <f t="shared" si="91"/>
        <v>51867</v>
      </c>
      <c r="D436" s="47">
        <f t="shared" si="99"/>
        <v>51926</v>
      </c>
      <c r="E436" s="61" t="e">
        <f>VLOOKUP(D436,'Kursy BM'!A:F,3,FALSE)</f>
        <v>#N/A</v>
      </c>
      <c r="F436" s="61" t="e">
        <f>IFERROR(IFERROR(IFERROR(VLOOKUP(D436,'Kursy średnie NBP'!A:G,4,FALSE),VLOOKUP(D436-1,'Kursy średnie NBP'!A:G,4,FALSE)),VLOOKUP(D436-2,'Kursy średnie NBP'!A:G,4,FALSE)),VLOOKUP(D436-3,'Kursy średnie NBP'!A:G,4,FALSE))</f>
        <v>#N/A</v>
      </c>
      <c r="G436" s="53">
        <f>IFERROR(VLOOKUP(C436,'LIBOR 3M CHF'!A:B,2,FALSE)+$D$1,'LIBOR 3M CHF'!$B$34+$D$1)</f>
        <v>1.2189999999999999E-2</v>
      </c>
      <c r="H436" s="60">
        <f t="shared" si="86"/>
        <v>0</v>
      </c>
      <c r="I436" s="60">
        <f t="shared" si="87"/>
        <v>0</v>
      </c>
      <c r="J436" s="60">
        <f t="shared" si="92"/>
        <v>0</v>
      </c>
      <c r="K436" s="60">
        <f t="shared" si="88"/>
        <v>4.0870418160920963E-11</v>
      </c>
      <c r="L436" s="60" t="e">
        <f t="shared" si="93"/>
        <v>#N/A</v>
      </c>
      <c r="M436" s="60" t="e">
        <f t="shared" si="94"/>
        <v>#N/A</v>
      </c>
      <c r="N436" s="60">
        <f t="shared" si="95"/>
        <v>0</v>
      </c>
      <c r="O436" s="60">
        <f t="shared" si="89"/>
        <v>0</v>
      </c>
      <c r="P436" s="60">
        <f t="shared" si="90"/>
        <v>0</v>
      </c>
      <c r="Q436" s="60">
        <f t="shared" si="96"/>
        <v>0</v>
      </c>
      <c r="R436" s="60">
        <f t="shared" si="97"/>
        <v>3.9904080040287226E-11</v>
      </c>
      <c r="S436" s="60">
        <f t="shared" si="98"/>
        <v>0</v>
      </c>
    </row>
    <row r="437" spans="1:19" ht="15">
      <c r="A437" s="49">
        <v>34</v>
      </c>
      <c r="B437" s="50">
        <v>407</v>
      </c>
      <c r="C437" s="47">
        <f t="shared" si="91"/>
        <v>51867</v>
      </c>
      <c r="D437" s="47">
        <f t="shared" si="99"/>
        <v>51957</v>
      </c>
      <c r="E437" s="61" t="e">
        <f>VLOOKUP(D437,'Kursy BM'!A:F,3,FALSE)</f>
        <v>#N/A</v>
      </c>
      <c r="F437" s="61" t="e">
        <f>IFERROR(IFERROR(IFERROR(VLOOKUP(D437,'Kursy średnie NBP'!A:G,4,FALSE),VLOOKUP(D437-1,'Kursy średnie NBP'!A:G,4,FALSE)),VLOOKUP(D437-2,'Kursy średnie NBP'!A:G,4,FALSE)),VLOOKUP(D437-3,'Kursy średnie NBP'!A:G,4,FALSE))</f>
        <v>#N/A</v>
      </c>
      <c r="G437" s="53">
        <f>IFERROR(VLOOKUP(C437,'LIBOR 3M CHF'!A:B,2,FALSE)+$D$1,'LIBOR 3M CHF'!$B$34+$D$1)</f>
        <v>1.2189999999999999E-2</v>
      </c>
      <c r="H437" s="60">
        <f t="shared" si="86"/>
        <v>0</v>
      </c>
      <c r="I437" s="60">
        <f t="shared" si="87"/>
        <v>0</v>
      </c>
      <c r="J437" s="60">
        <f t="shared" si="92"/>
        <v>0</v>
      </c>
      <c r="K437" s="60">
        <f t="shared" si="88"/>
        <v>4.0870418160920963E-11</v>
      </c>
      <c r="L437" s="60" t="e">
        <f t="shared" si="93"/>
        <v>#N/A</v>
      </c>
      <c r="M437" s="60" t="e">
        <f t="shared" si="94"/>
        <v>#N/A</v>
      </c>
      <c r="N437" s="60">
        <f t="shared" si="95"/>
        <v>0</v>
      </c>
      <c r="O437" s="60">
        <f t="shared" si="89"/>
        <v>0</v>
      </c>
      <c r="P437" s="60">
        <f t="shared" si="90"/>
        <v>0</v>
      </c>
      <c r="Q437" s="60">
        <f t="shared" si="96"/>
        <v>0</v>
      </c>
      <c r="R437" s="60">
        <f t="shared" si="97"/>
        <v>3.9904080040287226E-11</v>
      </c>
      <c r="S437" s="60">
        <f t="shared" si="98"/>
        <v>0</v>
      </c>
    </row>
    <row r="438" spans="1:19" ht="15">
      <c r="A438" s="49">
        <v>34</v>
      </c>
      <c r="B438" s="50">
        <v>408</v>
      </c>
      <c r="C438" s="47">
        <f t="shared" si="91"/>
        <v>51957</v>
      </c>
      <c r="D438" s="47">
        <f t="shared" si="99"/>
        <v>51987</v>
      </c>
      <c r="E438" s="61" t="e">
        <f>VLOOKUP(D438,'Kursy BM'!A:F,3,FALSE)</f>
        <v>#N/A</v>
      </c>
      <c r="F438" s="61" t="e">
        <f>IFERROR(IFERROR(IFERROR(VLOOKUP(D438,'Kursy średnie NBP'!A:G,4,FALSE),VLOOKUP(D438-1,'Kursy średnie NBP'!A:G,4,FALSE)),VLOOKUP(D438-2,'Kursy średnie NBP'!A:G,4,FALSE)),VLOOKUP(D438-3,'Kursy średnie NBP'!A:G,4,FALSE))</f>
        <v>#N/A</v>
      </c>
      <c r="G438" s="53">
        <f>IFERROR(VLOOKUP(C438,'LIBOR 3M CHF'!A:B,2,FALSE)+$D$1,'LIBOR 3M CHF'!$B$34+$D$1)</f>
        <v>1.2189999999999999E-2</v>
      </c>
      <c r="H438" s="60">
        <f t="shared" si="86"/>
        <v>0</v>
      </c>
      <c r="I438" s="60">
        <f t="shared" si="87"/>
        <v>0</v>
      </c>
      <c r="J438" s="60">
        <f t="shared" si="92"/>
        <v>0</v>
      </c>
      <c r="K438" s="60">
        <f t="shared" si="88"/>
        <v>4.0870418160920963E-11</v>
      </c>
      <c r="L438" s="60" t="e">
        <f t="shared" si="93"/>
        <v>#N/A</v>
      </c>
      <c r="M438" s="60" t="e">
        <f t="shared" si="94"/>
        <v>#N/A</v>
      </c>
      <c r="N438" s="60">
        <f t="shared" si="95"/>
        <v>0</v>
      </c>
      <c r="O438" s="60">
        <f t="shared" si="89"/>
        <v>0</v>
      </c>
      <c r="P438" s="60">
        <f t="shared" si="90"/>
        <v>0</v>
      </c>
      <c r="Q438" s="60">
        <f t="shared" si="96"/>
        <v>0</v>
      </c>
      <c r="R438" s="60">
        <f t="shared" si="97"/>
        <v>3.9904080040287226E-11</v>
      </c>
      <c r="S438" s="60">
        <f t="shared" si="98"/>
        <v>0</v>
      </c>
    </row>
    <row r="439" spans="1:19" ht="15">
      <c r="A439" s="51">
        <v>35</v>
      </c>
      <c r="B439" s="52">
        <v>409</v>
      </c>
      <c r="C439" s="47">
        <f t="shared" si="91"/>
        <v>51957</v>
      </c>
      <c r="D439" s="47">
        <f t="shared" si="99"/>
        <v>52018</v>
      </c>
      <c r="E439" s="61" t="e">
        <f>VLOOKUP(D439,'Kursy BM'!A:F,3,FALSE)</f>
        <v>#N/A</v>
      </c>
      <c r="F439" s="61" t="e">
        <f>IFERROR(IFERROR(IFERROR(VLOOKUP(D439,'Kursy średnie NBP'!A:G,4,FALSE),VLOOKUP(D439-1,'Kursy średnie NBP'!A:G,4,FALSE)),VLOOKUP(D439-2,'Kursy średnie NBP'!A:G,4,FALSE)),VLOOKUP(D439-3,'Kursy średnie NBP'!A:G,4,FALSE))</f>
        <v>#N/A</v>
      </c>
      <c r="G439" s="53">
        <f>IFERROR(VLOOKUP(C439,'LIBOR 3M CHF'!A:B,2,FALSE)+$D$1,'LIBOR 3M CHF'!$B$34+$D$1)</f>
        <v>1.2189999999999999E-2</v>
      </c>
      <c r="H439" s="60">
        <f t="shared" si="86"/>
        <v>0</v>
      </c>
      <c r="I439" s="60">
        <f t="shared" si="87"/>
        <v>0</v>
      </c>
      <c r="J439" s="60">
        <f t="shared" si="92"/>
        <v>0</v>
      </c>
      <c r="K439" s="60">
        <f t="shared" si="88"/>
        <v>4.0870418160920963E-11</v>
      </c>
      <c r="L439" s="60" t="e">
        <f t="shared" si="93"/>
        <v>#N/A</v>
      </c>
      <c r="M439" s="60" t="e">
        <f t="shared" si="94"/>
        <v>#N/A</v>
      </c>
      <c r="N439" s="60">
        <f t="shared" si="95"/>
        <v>0</v>
      </c>
      <c r="O439" s="60">
        <f t="shared" si="89"/>
        <v>0</v>
      </c>
      <c r="P439" s="60">
        <f t="shared" si="90"/>
        <v>0</v>
      </c>
      <c r="Q439" s="60">
        <f t="shared" si="96"/>
        <v>0</v>
      </c>
      <c r="R439" s="60">
        <f t="shared" si="97"/>
        <v>3.9904080040287226E-11</v>
      </c>
      <c r="S439" s="60">
        <f t="shared" si="98"/>
        <v>0</v>
      </c>
    </row>
    <row r="440" spans="1:19" ht="15">
      <c r="A440" s="51">
        <v>35</v>
      </c>
      <c r="B440" s="52">
        <v>410</v>
      </c>
      <c r="C440" s="47">
        <f t="shared" si="91"/>
        <v>51957</v>
      </c>
      <c r="D440" s="47">
        <f t="shared" si="99"/>
        <v>52048</v>
      </c>
      <c r="E440" s="61" t="e">
        <f>VLOOKUP(D440,'Kursy BM'!A:F,3,FALSE)</f>
        <v>#N/A</v>
      </c>
      <c r="F440" s="61" t="e">
        <f>IFERROR(IFERROR(IFERROR(VLOOKUP(D440,'Kursy średnie NBP'!A:G,4,FALSE),VLOOKUP(D440-1,'Kursy średnie NBP'!A:G,4,FALSE)),VLOOKUP(D440-2,'Kursy średnie NBP'!A:G,4,FALSE)),VLOOKUP(D440-3,'Kursy średnie NBP'!A:G,4,FALSE))</f>
        <v>#N/A</v>
      </c>
      <c r="G440" s="53">
        <f>IFERROR(VLOOKUP(C440,'LIBOR 3M CHF'!A:B,2,FALSE)+$D$1,'LIBOR 3M CHF'!$B$34+$D$1)</f>
        <v>1.2189999999999999E-2</v>
      </c>
      <c r="H440" s="60">
        <f t="shared" si="86"/>
        <v>0</v>
      </c>
      <c r="I440" s="60">
        <f t="shared" si="87"/>
        <v>0</v>
      </c>
      <c r="J440" s="60">
        <f t="shared" si="92"/>
        <v>0</v>
      </c>
      <c r="K440" s="60">
        <f t="shared" si="88"/>
        <v>4.0870418160920963E-11</v>
      </c>
      <c r="L440" s="60" t="e">
        <f t="shared" si="93"/>
        <v>#N/A</v>
      </c>
      <c r="M440" s="60" t="e">
        <f t="shared" si="94"/>
        <v>#N/A</v>
      </c>
      <c r="N440" s="60">
        <f t="shared" si="95"/>
        <v>0</v>
      </c>
      <c r="O440" s="60">
        <f t="shared" si="89"/>
        <v>0</v>
      </c>
      <c r="P440" s="60">
        <f t="shared" si="90"/>
        <v>0</v>
      </c>
      <c r="Q440" s="60">
        <f t="shared" si="96"/>
        <v>0</v>
      </c>
      <c r="R440" s="60">
        <f t="shared" si="97"/>
        <v>3.9904080040287226E-11</v>
      </c>
      <c r="S440" s="60">
        <f t="shared" si="98"/>
        <v>0</v>
      </c>
    </row>
    <row r="441" spans="1:19" ht="15">
      <c r="A441" s="51">
        <v>35</v>
      </c>
      <c r="B441" s="52">
        <v>411</v>
      </c>
      <c r="C441" s="47">
        <f t="shared" si="91"/>
        <v>52048</v>
      </c>
      <c r="D441" s="47">
        <f t="shared" si="99"/>
        <v>52079</v>
      </c>
      <c r="E441" s="61" t="e">
        <f>VLOOKUP(D441,'Kursy BM'!A:F,3,FALSE)</f>
        <v>#N/A</v>
      </c>
      <c r="F441" s="61" t="e">
        <f>IFERROR(IFERROR(IFERROR(VLOOKUP(D441,'Kursy średnie NBP'!A:G,4,FALSE),VLOOKUP(D441-1,'Kursy średnie NBP'!A:G,4,FALSE)),VLOOKUP(D441-2,'Kursy średnie NBP'!A:G,4,FALSE)),VLOOKUP(D441-3,'Kursy średnie NBP'!A:G,4,FALSE))</f>
        <v>#N/A</v>
      </c>
      <c r="G441" s="53">
        <f>IFERROR(VLOOKUP(C441,'LIBOR 3M CHF'!A:B,2,FALSE)+$D$1,'LIBOR 3M CHF'!$B$34+$D$1)</f>
        <v>1.2189999999999999E-2</v>
      </c>
      <c r="H441" s="60">
        <f t="shared" si="86"/>
        <v>0</v>
      </c>
      <c r="I441" s="60">
        <f t="shared" si="87"/>
        <v>0</v>
      </c>
      <c r="J441" s="60">
        <f t="shared" si="92"/>
        <v>0</v>
      </c>
      <c r="K441" s="60">
        <f t="shared" si="88"/>
        <v>4.0870418160920963E-11</v>
      </c>
      <c r="L441" s="60" t="e">
        <f t="shared" si="93"/>
        <v>#N/A</v>
      </c>
      <c r="M441" s="60" t="e">
        <f t="shared" si="94"/>
        <v>#N/A</v>
      </c>
      <c r="N441" s="60">
        <f t="shared" si="95"/>
        <v>0</v>
      </c>
      <c r="O441" s="60">
        <f t="shared" si="89"/>
        <v>0</v>
      </c>
      <c r="P441" s="60">
        <f t="shared" si="90"/>
        <v>0</v>
      </c>
      <c r="Q441" s="60">
        <f t="shared" si="96"/>
        <v>0</v>
      </c>
      <c r="R441" s="60">
        <f t="shared" si="97"/>
        <v>3.9904080040287226E-11</v>
      </c>
      <c r="S441" s="60">
        <f t="shared" si="98"/>
        <v>0</v>
      </c>
    </row>
    <row r="442" spans="1:19" ht="15">
      <c r="A442" s="51">
        <v>35</v>
      </c>
      <c r="B442" s="52">
        <v>412</v>
      </c>
      <c r="C442" s="47">
        <f t="shared" si="91"/>
        <v>52048</v>
      </c>
      <c r="D442" s="47">
        <f t="shared" si="99"/>
        <v>52110</v>
      </c>
      <c r="E442" s="61" t="e">
        <f>VLOOKUP(D442,'Kursy BM'!A:F,3,FALSE)</f>
        <v>#N/A</v>
      </c>
      <c r="F442" s="61" t="e">
        <f>IFERROR(IFERROR(IFERROR(VLOOKUP(D442,'Kursy średnie NBP'!A:G,4,FALSE),VLOOKUP(D442-1,'Kursy średnie NBP'!A:G,4,FALSE)),VLOOKUP(D442-2,'Kursy średnie NBP'!A:G,4,FALSE)),VLOOKUP(D442-3,'Kursy średnie NBP'!A:G,4,FALSE))</f>
        <v>#N/A</v>
      </c>
      <c r="G442" s="53">
        <f>IFERROR(VLOOKUP(C442,'LIBOR 3M CHF'!A:B,2,FALSE)+$D$1,'LIBOR 3M CHF'!$B$34+$D$1)</f>
        <v>1.2189999999999999E-2</v>
      </c>
      <c r="H442" s="60">
        <f t="shared" si="86"/>
        <v>0</v>
      </c>
      <c r="I442" s="60">
        <f t="shared" si="87"/>
        <v>0</v>
      </c>
      <c r="J442" s="60">
        <f t="shared" si="92"/>
        <v>0</v>
      </c>
      <c r="K442" s="60">
        <f t="shared" si="88"/>
        <v>4.0870418160920963E-11</v>
      </c>
      <c r="L442" s="60" t="e">
        <f t="shared" si="93"/>
        <v>#N/A</v>
      </c>
      <c r="M442" s="60" t="e">
        <f t="shared" si="94"/>
        <v>#N/A</v>
      </c>
      <c r="N442" s="60">
        <f t="shared" si="95"/>
        <v>0</v>
      </c>
      <c r="O442" s="60">
        <f t="shared" si="89"/>
        <v>0</v>
      </c>
      <c r="P442" s="60">
        <f t="shared" si="90"/>
        <v>0</v>
      </c>
      <c r="Q442" s="60">
        <f t="shared" si="96"/>
        <v>0</v>
      </c>
      <c r="R442" s="60">
        <f t="shared" si="97"/>
        <v>3.9904080040287226E-11</v>
      </c>
      <c r="S442" s="60">
        <f t="shared" si="98"/>
        <v>0</v>
      </c>
    </row>
    <row r="443" spans="1:19" ht="15">
      <c r="A443" s="51">
        <v>35</v>
      </c>
      <c r="B443" s="52">
        <v>413</v>
      </c>
      <c r="C443" s="47">
        <f t="shared" si="91"/>
        <v>52048</v>
      </c>
      <c r="D443" s="47">
        <f t="shared" si="99"/>
        <v>52140</v>
      </c>
      <c r="E443" s="61" t="e">
        <f>VLOOKUP(D443,'Kursy BM'!A:F,3,FALSE)</f>
        <v>#N/A</v>
      </c>
      <c r="F443" s="61" t="e">
        <f>IFERROR(IFERROR(IFERROR(VLOOKUP(D443,'Kursy średnie NBP'!A:G,4,FALSE),VLOOKUP(D443-1,'Kursy średnie NBP'!A:G,4,FALSE)),VLOOKUP(D443-2,'Kursy średnie NBP'!A:G,4,FALSE)),VLOOKUP(D443-3,'Kursy średnie NBP'!A:G,4,FALSE))</f>
        <v>#N/A</v>
      </c>
      <c r="G443" s="53">
        <f>IFERROR(VLOOKUP(C443,'LIBOR 3M CHF'!A:B,2,FALSE)+$D$1,'LIBOR 3M CHF'!$B$34+$D$1)</f>
        <v>1.2189999999999999E-2</v>
      </c>
      <c r="H443" s="60">
        <f t="shared" si="86"/>
        <v>0</v>
      </c>
      <c r="I443" s="60">
        <f t="shared" si="87"/>
        <v>0</v>
      </c>
      <c r="J443" s="60">
        <f t="shared" si="92"/>
        <v>0</v>
      </c>
      <c r="K443" s="60">
        <f t="shared" si="88"/>
        <v>4.0870418160920963E-11</v>
      </c>
      <c r="L443" s="60" t="e">
        <f t="shared" si="93"/>
        <v>#N/A</v>
      </c>
      <c r="M443" s="60" t="e">
        <f t="shared" si="94"/>
        <v>#N/A</v>
      </c>
      <c r="N443" s="60">
        <f t="shared" si="95"/>
        <v>0</v>
      </c>
      <c r="O443" s="60">
        <f t="shared" si="89"/>
        <v>0</v>
      </c>
      <c r="P443" s="60">
        <f t="shared" si="90"/>
        <v>0</v>
      </c>
      <c r="Q443" s="60">
        <f t="shared" si="96"/>
        <v>0</v>
      </c>
      <c r="R443" s="60">
        <f t="shared" si="97"/>
        <v>3.9904080040287226E-11</v>
      </c>
      <c r="S443" s="60">
        <f t="shared" si="98"/>
        <v>0</v>
      </c>
    </row>
    <row r="444" spans="1:19" ht="15">
      <c r="A444" s="51">
        <v>35</v>
      </c>
      <c r="B444" s="52">
        <v>414</v>
      </c>
      <c r="C444" s="47">
        <f t="shared" si="91"/>
        <v>52140</v>
      </c>
      <c r="D444" s="47">
        <f t="shared" si="99"/>
        <v>52171</v>
      </c>
      <c r="E444" s="61" t="e">
        <f>VLOOKUP(D444,'Kursy BM'!A:F,3,FALSE)</f>
        <v>#N/A</v>
      </c>
      <c r="F444" s="61" t="e">
        <f>IFERROR(IFERROR(IFERROR(VLOOKUP(D444,'Kursy średnie NBP'!A:G,4,FALSE),VLOOKUP(D444-1,'Kursy średnie NBP'!A:G,4,FALSE)),VLOOKUP(D444-2,'Kursy średnie NBP'!A:G,4,FALSE)),VLOOKUP(D444-3,'Kursy średnie NBP'!A:G,4,FALSE))</f>
        <v>#N/A</v>
      </c>
      <c r="G444" s="53">
        <f>IFERROR(VLOOKUP(C444,'LIBOR 3M CHF'!A:B,2,FALSE)+$D$1,'LIBOR 3M CHF'!$B$34+$D$1)</f>
        <v>1.2189999999999999E-2</v>
      </c>
      <c r="H444" s="60">
        <f t="shared" si="86"/>
        <v>0</v>
      </c>
      <c r="I444" s="60">
        <f t="shared" si="87"/>
        <v>0</v>
      </c>
      <c r="J444" s="60">
        <f t="shared" si="92"/>
        <v>0</v>
      </c>
      <c r="K444" s="60">
        <f t="shared" si="88"/>
        <v>4.0870418160920963E-11</v>
      </c>
      <c r="L444" s="60" t="e">
        <f t="shared" si="93"/>
        <v>#N/A</v>
      </c>
      <c r="M444" s="60" t="e">
        <f t="shared" si="94"/>
        <v>#N/A</v>
      </c>
      <c r="N444" s="60">
        <f t="shared" si="95"/>
        <v>0</v>
      </c>
      <c r="O444" s="60">
        <f t="shared" si="89"/>
        <v>0</v>
      </c>
      <c r="P444" s="60">
        <f t="shared" si="90"/>
        <v>0</v>
      </c>
      <c r="Q444" s="60">
        <f t="shared" si="96"/>
        <v>0</v>
      </c>
      <c r="R444" s="60">
        <f t="shared" si="97"/>
        <v>3.9904080040287226E-11</v>
      </c>
      <c r="S444" s="60">
        <f t="shared" si="98"/>
        <v>0</v>
      </c>
    </row>
    <row r="445" spans="1:19" ht="15">
      <c r="A445" s="51">
        <v>35</v>
      </c>
      <c r="B445" s="52">
        <v>415</v>
      </c>
      <c r="C445" s="47">
        <f t="shared" si="91"/>
        <v>52140</v>
      </c>
      <c r="D445" s="47">
        <f t="shared" si="99"/>
        <v>52201</v>
      </c>
      <c r="E445" s="61" t="e">
        <f>VLOOKUP(D445,'Kursy BM'!A:F,3,FALSE)</f>
        <v>#N/A</v>
      </c>
      <c r="F445" s="61" t="e">
        <f>IFERROR(IFERROR(IFERROR(VLOOKUP(D445,'Kursy średnie NBP'!A:G,4,FALSE),VLOOKUP(D445-1,'Kursy średnie NBP'!A:G,4,FALSE)),VLOOKUP(D445-2,'Kursy średnie NBP'!A:G,4,FALSE)),VLOOKUP(D445-3,'Kursy średnie NBP'!A:G,4,FALSE))</f>
        <v>#N/A</v>
      </c>
      <c r="G445" s="53">
        <f>IFERROR(VLOOKUP(C445,'LIBOR 3M CHF'!A:B,2,FALSE)+$D$1,'LIBOR 3M CHF'!$B$34+$D$1)</f>
        <v>1.2189999999999999E-2</v>
      </c>
      <c r="H445" s="60">
        <f t="shared" si="86"/>
        <v>0</v>
      </c>
      <c r="I445" s="60">
        <f t="shared" si="87"/>
        <v>0</v>
      </c>
      <c r="J445" s="60">
        <f t="shared" si="92"/>
        <v>0</v>
      </c>
      <c r="K445" s="60">
        <f t="shared" si="88"/>
        <v>4.0870418160920963E-11</v>
      </c>
      <c r="L445" s="60" t="e">
        <f t="shared" si="93"/>
        <v>#N/A</v>
      </c>
      <c r="M445" s="60" t="e">
        <f t="shared" si="94"/>
        <v>#N/A</v>
      </c>
      <c r="N445" s="60">
        <f t="shared" si="95"/>
        <v>0</v>
      </c>
      <c r="O445" s="60">
        <f t="shared" si="89"/>
        <v>0</v>
      </c>
      <c r="P445" s="60">
        <f t="shared" si="90"/>
        <v>0</v>
      </c>
      <c r="Q445" s="60">
        <f t="shared" si="96"/>
        <v>0</v>
      </c>
      <c r="R445" s="60">
        <f t="shared" si="97"/>
        <v>3.9904080040287226E-11</v>
      </c>
      <c r="S445" s="60">
        <f t="shared" si="98"/>
        <v>0</v>
      </c>
    </row>
    <row r="446" spans="1:19" ht="15">
      <c r="A446" s="51">
        <v>35</v>
      </c>
      <c r="B446" s="52">
        <v>416</v>
      </c>
      <c r="C446" s="47">
        <f t="shared" si="91"/>
        <v>52140</v>
      </c>
      <c r="D446" s="47">
        <f t="shared" si="99"/>
        <v>52232</v>
      </c>
      <c r="E446" s="61" t="e">
        <f>VLOOKUP(D446,'Kursy BM'!A:F,3,FALSE)</f>
        <v>#N/A</v>
      </c>
      <c r="F446" s="61" t="e">
        <f>IFERROR(IFERROR(IFERROR(VLOOKUP(D446,'Kursy średnie NBP'!A:G,4,FALSE),VLOOKUP(D446-1,'Kursy średnie NBP'!A:G,4,FALSE)),VLOOKUP(D446-2,'Kursy średnie NBP'!A:G,4,FALSE)),VLOOKUP(D446-3,'Kursy średnie NBP'!A:G,4,FALSE))</f>
        <v>#N/A</v>
      </c>
      <c r="G446" s="53">
        <f>IFERROR(VLOOKUP(C446,'LIBOR 3M CHF'!A:B,2,FALSE)+$D$1,'LIBOR 3M CHF'!$B$34+$D$1)</f>
        <v>1.2189999999999999E-2</v>
      </c>
      <c r="H446" s="60">
        <f t="shared" si="86"/>
        <v>0</v>
      </c>
      <c r="I446" s="60">
        <f t="shared" si="87"/>
        <v>0</v>
      </c>
      <c r="J446" s="60">
        <f t="shared" si="92"/>
        <v>0</v>
      </c>
      <c r="K446" s="60">
        <f t="shared" si="88"/>
        <v>4.0870418160920963E-11</v>
      </c>
      <c r="L446" s="60" t="e">
        <f t="shared" si="93"/>
        <v>#N/A</v>
      </c>
      <c r="M446" s="60" t="e">
        <f t="shared" si="94"/>
        <v>#N/A</v>
      </c>
      <c r="N446" s="60">
        <f t="shared" si="95"/>
        <v>0</v>
      </c>
      <c r="O446" s="60">
        <f t="shared" si="89"/>
        <v>0</v>
      </c>
      <c r="P446" s="60">
        <f t="shared" si="90"/>
        <v>0</v>
      </c>
      <c r="Q446" s="60">
        <f t="shared" si="96"/>
        <v>0</v>
      </c>
      <c r="R446" s="60">
        <f t="shared" si="97"/>
        <v>3.9904080040287226E-11</v>
      </c>
      <c r="S446" s="60">
        <f t="shared" si="98"/>
        <v>0</v>
      </c>
    </row>
    <row r="447" spans="1:19" ht="15">
      <c r="A447" s="51">
        <v>35</v>
      </c>
      <c r="B447" s="52">
        <v>417</v>
      </c>
      <c r="C447" s="47">
        <f t="shared" si="91"/>
        <v>52232</v>
      </c>
      <c r="D447" s="47">
        <f t="shared" si="99"/>
        <v>52263</v>
      </c>
      <c r="E447" s="61" t="e">
        <f>VLOOKUP(D447,'Kursy BM'!A:F,3,FALSE)</f>
        <v>#N/A</v>
      </c>
      <c r="F447" s="61" t="e">
        <f>IFERROR(IFERROR(IFERROR(VLOOKUP(D447,'Kursy średnie NBP'!A:G,4,FALSE),VLOOKUP(D447-1,'Kursy średnie NBP'!A:G,4,FALSE)),VLOOKUP(D447-2,'Kursy średnie NBP'!A:G,4,FALSE)),VLOOKUP(D447-3,'Kursy średnie NBP'!A:G,4,FALSE))</f>
        <v>#N/A</v>
      </c>
      <c r="G447" s="53">
        <f>IFERROR(VLOOKUP(C447,'LIBOR 3M CHF'!A:B,2,FALSE)+$D$1,'LIBOR 3M CHF'!$B$34+$D$1)</f>
        <v>1.2189999999999999E-2</v>
      </c>
      <c r="H447" s="60">
        <f t="shared" si="86"/>
        <v>0</v>
      </c>
      <c r="I447" s="60">
        <f t="shared" si="87"/>
        <v>0</v>
      </c>
      <c r="J447" s="60">
        <f t="shared" si="92"/>
        <v>0</v>
      </c>
      <c r="K447" s="60">
        <f t="shared" si="88"/>
        <v>4.0870418160920963E-11</v>
      </c>
      <c r="L447" s="60" t="e">
        <f t="shared" si="93"/>
        <v>#N/A</v>
      </c>
      <c r="M447" s="60" t="e">
        <f t="shared" si="94"/>
        <v>#N/A</v>
      </c>
      <c r="N447" s="60">
        <f t="shared" si="95"/>
        <v>0</v>
      </c>
      <c r="O447" s="60">
        <f t="shared" si="89"/>
        <v>0</v>
      </c>
      <c r="P447" s="60">
        <f t="shared" si="90"/>
        <v>0</v>
      </c>
      <c r="Q447" s="60">
        <f t="shared" si="96"/>
        <v>0</v>
      </c>
      <c r="R447" s="60">
        <f t="shared" si="97"/>
        <v>3.9904080040287226E-11</v>
      </c>
      <c r="S447" s="60">
        <f t="shared" si="98"/>
        <v>0</v>
      </c>
    </row>
    <row r="448" spans="1:19" ht="15">
      <c r="A448" s="51">
        <v>35</v>
      </c>
      <c r="B448" s="52">
        <v>418</v>
      </c>
      <c r="C448" s="47">
        <f t="shared" si="91"/>
        <v>52232</v>
      </c>
      <c r="D448" s="47">
        <f t="shared" si="99"/>
        <v>52291</v>
      </c>
      <c r="E448" s="61" t="e">
        <f>VLOOKUP(D448,'Kursy BM'!A:F,3,FALSE)</f>
        <v>#N/A</v>
      </c>
      <c r="F448" s="61" t="e">
        <f>IFERROR(IFERROR(IFERROR(VLOOKUP(D448,'Kursy średnie NBP'!A:G,4,FALSE),VLOOKUP(D448-1,'Kursy średnie NBP'!A:G,4,FALSE)),VLOOKUP(D448-2,'Kursy średnie NBP'!A:G,4,FALSE)),VLOOKUP(D448-3,'Kursy średnie NBP'!A:G,4,FALSE))</f>
        <v>#N/A</v>
      </c>
      <c r="G448" s="53">
        <f>IFERROR(VLOOKUP(C448,'LIBOR 3M CHF'!A:B,2,FALSE)+$D$1,'LIBOR 3M CHF'!$B$34+$D$1)</f>
        <v>1.2189999999999999E-2</v>
      </c>
      <c r="H448" s="60">
        <f t="shared" si="86"/>
        <v>0</v>
      </c>
      <c r="I448" s="60">
        <f t="shared" si="87"/>
        <v>0</v>
      </c>
      <c r="J448" s="60">
        <f t="shared" si="92"/>
        <v>0</v>
      </c>
      <c r="K448" s="60">
        <f t="shared" si="88"/>
        <v>4.0870418160920963E-11</v>
      </c>
      <c r="L448" s="60" t="e">
        <f t="shared" si="93"/>
        <v>#N/A</v>
      </c>
      <c r="M448" s="60" t="e">
        <f t="shared" si="94"/>
        <v>#N/A</v>
      </c>
      <c r="N448" s="60">
        <f t="shared" si="95"/>
        <v>0</v>
      </c>
      <c r="O448" s="60">
        <f t="shared" si="89"/>
        <v>0</v>
      </c>
      <c r="P448" s="60">
        <f t="shared" si="90"/>
        <v>0</v>
      </c>
      <c r="Q448" s="60">
        <f t="shared" si="96"/>
        <v>0</v>
      </c>
      <c r="R448" s="60">
        <f t="shared" si="97"/>
        <v>3.9904080040287226E-11</v>
      </c>
      <c r="S448" s="60">
        <f t="shared" si="98"/>
        <v>0</v>
      </c>
    </row>
    <row r="449" spans="1:19" ht="15">
      <c r="A449" s="51">
        <v>35</v>
      </c>
      <c r="B449" s="52">
        <v>419</v>
      </c>
      <c r="C449" s="47">
        <f t="shared" si="91"/>
        <v>52232</v>
      </c>
      <c r="D449" s="47">
        <f t="shared" si="99"/>
        <v>52322</v>
      </c>
      <c r="E449" s="61" t="e">
        <f>VLOOKUP(D449,'Kursy BM'!A:F,3,FALSE)</f>
        <v>#N/A</v>
      </c>
      <c r="F449" s="61" t="e">
        <f>IFERROR(IFERROR(IFERROR(VLOOKUP(D449,'Kursy średnie NBP'!A:G,4,FALSE),VLOOKUP(D449-1,'Kursy średnie NBP'!A:G,4,FALSE)),VLOOKUP(D449-2,'Kursy średnie NBP'!A:G,4,FALSE)),VLOOKUP(D449-3,'Kursy średnie NBP'!A:G,4,FALSE))</f>
        <v>#N/A</v>
      </c>
      <c r="G449" s="53">
        <f>IFERROR(VLOOKUP(C449,'LIBOR 3M CHF'!A:B,2,FALSE)+$D$1,'LIBOR 3M CHF'!$B$34+$D$1)</f>
        <v>1.2189999999999999E-2</v>
      </c>
      <c r="H449" s="60">
        <f t="shared" si="86"/>
        <v>0</v>
      </c>
      <c r="I449" s="60">
        <f t="shared" si="87"/>
        <v>0</v>
      </c>
      <c r="J449" s="60">
        <f t="shared" si="92"/>
        <v>0</v>
      </c>
      <c r="K449" s="60">
        <f t="shared" si="88"/>
        <v>4.0870418160920963E-11</v>
      </c>
      <c r="L449" s="60" t="e">
        <f t="shared" si="93"/>
        <v>#N/A</v>
      </c>
      <c r="M449" s="60" t="e">
        <f t="shared" si="94"/>
        <v>#N/A</v>
      </c>
      <c r="N449" s="60">
        <f t="shared" si="95"/>
        <v>0</v>
      </c>
      <c r="O449" s="60">
        <f t="shared" si="89"/>
        <v>0</v>
      </c>
      <c r="P449" s="60">
        <f t="shared" si="90"/>
        <v>0</v>
      </c>
      <c r="Q449" s="60">
        <f t="shared" si="96"/>
        <v>0</v>
      </c>
      <c r="R449" s="60">
        <f t="shared" si="97"/>
        <v>3.9904080040287226E-11</v>
      </c>
      <c r="S449" s="60">
        <f t="shared" si="98"/>
        <v>0</v>
      </c>
    </row>
    <row r="450" spans="1:19" ht="15">
      <c r="A450" s="51">
        <v>35</v>
      </c>
      <c r="B450" s="52">
        <v>420</v>
      </c>
      <c r="C450" s="47">
        <f t="shared" si="91"/>
        <v>52322</v>
      </c>
      <c r="D450" s="47">
        <f t="shared" si="99"/>
        <v>52352</v>
      </c>
      <c r="E450" s="61" t="e">
        <f>VLOOKUP(D450,'Kursy BM'!A:F,3,FALSE)</f>
        <v>#N/A</v>
      </c>
      <c r="F450" s="61" t="e">
        <f>IFERROR(IFERROR(IFERROR(VLOOKUP(D450,'Kursy średnie NBP'!A:G,4,FALSE),VLOOKUP(D450-1,'Kursy średnie NBP'!A:G,4,FALSE)),VLOOKUP(D450-2,'Kursy średnie NBP'!A:G,4,FALSE)),VLOOKUP(D450-3,'Kursy średnie NBP'!A:G,4,FALSE))</f>
        <v>#N/A</v>
      </c>
      <c r="G450" s="53">
        <f>IFERROR(VLOOKUP(C450,'LIBOR 3M CHF'!A:B,2,FALSE)+$D$1,'LIBOR 3M CHF'!$B$34+$D$1)</f>
        <v>1.2189999999999999E-2</v>
      </c>
      <c r="H450" s="60">
        <f t="shared" si="86"/>
        <v>0</v>
      </c>
      <c r="I450" s="60">
        <f t="shared" si="87"/>
        <v>0</v>
      </c>
      <c r="J450" s="60">
        <f t="shared" si="92"/>
        <v>0</v>
      </c>
      <c r="K450" s="60">
        <f t="shared" si="88"/>
        <v>4.0870418160920963E-11</v>
      </c>
      <c r="L450" s="60" t="e">
        <f t="shared" si="93"/>
        <v>#N/A</v>
      </c>
      <c r="M450" s="60" t="e">
        <f t="shared" si="94"/>
        <v>#N/A</v>
      </c>
      <c r="N450" s="60">
        <f t="shared" si="95"/>
        <v>0</v>
      </c>
      <c r="O450" s="60">
        <f t="shared" si="89"/>
        <v>0</v>
      </c>
      <c r="P450" s="60">
        <f t="shared" si="90"/>
        <v>0</v>
      </c>
      <c r="Q450" s="60">
        <f t="shared" si="96"/>
        <v>0</v>
      </c>
      <c r="R450" s="60">
        <f t="shared" si="97"/>
        <v>3.9904080040287226E-11</v>
      </c>
      <c r="S450" s="60">
        <f t="shared" si="98"/>
        <v>0</v>
      </c>
    </row>
    <row r="451" spans="1:19" ht="15">
      <c r="A451" s="49">
        <v>36</v>
      </c>
      <c r="B451" s="50">
        <v>421</v>
      </c>
      <c r="C451" s="47">
        <f t="shared" si="91"/>
        <v>52322</v>
      </c>
      <c r="D451" s="47">
        <f t="shared" si="99"/>
        <v>52383</v>
      </c>
      <c r="E451" s="61" t="e">
        <f>VLOOKUP(D451,'Kursy BM'!A:F,3,FALSE)</f>
        <v>#N/A</v>
      </c>
      <c r="F451" s="61" t="e">
        <f>IFERROR(IFERROR(IFERROR(VLOOKUP(D451,'Kursy średnie NBP'!A:G,4,FALSE),VLOOKUP(D451-1,'Kursy średnie NBP'!A:G,4,FALSE)),VLOOKUP(D451-2,'Kursy średnie NBP'!A:G,4,FALSE)),VLOOKUP(D451-3,'Kursy średnie NBP'!A:G,4,FALSE))</f>
        <v>#N/A</v>
      </c>
      <c r="G451" s="53">
        <f>IFERROR(VLOOKUP(C451,'LIBOR 3M CHF'!A:B,2,FALSE)+$D$1,'LIBOR 3M CHF'!$B$34+$D$1)</f>
        <v>1.2189999999999999E-2</v>
      </c>
      <c r="H451" s="60">
        <f t="shared" si="86"/>
        <v>0</v>
      </c>
      <c r="I451" s="60">
        <f t="shared" si="87"/>
        <v>0</v>
      </c>
      <c r="J451" s="60">
        <f t="shared" si="92"/>
        <v>0</v>
      </c>
      <c r="K451" s="60">
        <f t="shared" si="88"/>
        <v>4.0870418160920963E-11</v>
      </c>
      <c r="L451" s="60" t="e">
        <f t="shared" si="93"/>
        <v>#N/A</v>
      </c>
      <c r="M451" s="60" t="e">
        <f t="shared" si="94"/>
        <v>#N/A</v>
      </c>
      <c r="N451" s="60">
        <f t="shared" si="95"/>
        <v>0</v>
      </c>
      <c r="O451" s="60">
        <f t="shared" si="89"/>
        <v>0</v>
      </c>
      <c r="P451" s="60">
        <f t="shared" si="90"/>
        <v>0</v>
      </c>
      <c r="Q451" s="60">
        <f t="shared" si="96"/>
        <v>0</v>
      </c>
      <c r="R451" s="60">
        <f t="shared" si="97"/>
        <v>3.9904080040287226E-11</v>
      </c>
      <c r="S451" s="60">
        <f t="shared" si="98"/>
        <v>0</v>
      </c>
    </row>
    <row r="452" spans="1:19" ht="15">
      <c r="A452" s="49">
        <v>36</v>
      </c>
      <c r="B452" s="50">
        <v>422</v>
      </c>
      <c r="C452" s="47">
        <f t="shared" si="91"/>
        <v>52322</v>
      </c>
      <c r="D452" s="47">
        <f t="shared" si="99"/>
        <v>52413</v>
      </c>
      <c r="E452" s="61" t="e">
        <f>VLOOKUP(D452,'Kursy BM'!A:F,3,FALSE)</f>
        <v>#N/A</v>
      </c>
      <c r="F452" s="61" t="e">
        <f>IFERROR(IFERROR(IFERROR(VLOOKUP(D452,'Kursy średnie NBP'!A:G,4,FALSE),VLOOKUP(D452-1,'Kursy średnie NBP'!A:G,4,FALSE)),VLOOKUP(D452-2,'Kursy średnie NBP'!A:G,4,FALSE)),VLOOKUP(D452-3,'Kursy średnie NBP'!A:G,4,FALSE))</f>
        <v>#N/A</v>
      </c>
      <c r="G452" s="53">
        <f>IFERROR(VLOOKUP(C452,'LIBOR 3M CHF'!A:B,2,FALSE)+$D$1,'LIBOR 3M CHF'!$B$34+$D$1)</f>
        <v>1.2189999999999999E-2</v>
      </c>
      <c r="H452" s="60">
        <f t="shared" si="86"/>
        <v>0</v>
      </c>
      <c r="I452" s="60">
        <f t="shared" si="87"/>
        <v>0</v>
      </c>
      <c r="J452" s="60">
        <f t="shared" si="92"/>
        <v>0</v>
      </c>
      <c r="K452" s="60">
        <f t="shared" si="88"/>
        <v>4.0870418160920963E-11</v>
      </c>
      <c r="L452" s="60" t="e">
        <f t="shared" si="93"/>
        <v>#N/A</v>
      </c>
      <c r="M452" s="60" t="e">
        <f t="shared" si="94"/>
        <v>#N/A</v>
      </c>
      <c r="N452" s="60">
        <f t="shared" si="95"/>
        <v>0</v>
      </c>
      <c r="O452" s="60">
        <f t="shared" si="89"/>
        <v>0</v>
      </c>
      <c r="P452" s="60">
        <f t="shared" si="90"/>
        <v>0</v>
      </c>
      <c r="Q452" s="60">
        <f t="shared" si="96"/>
        <v>0</v>
      </c>
      <c r="R452" s="60">
        <f t="shared" si="97"/>
        <v>3.9904080040287226E-11</v>
      </c>
      <c r="S452" s="60">
        <f t="shared" si="98"/>
        <v>0</v>
      </c>
    </row>
    <row r="453" spans="1:19" ht="15">
      <c r="A453" s="49">
        <v>36</v>
      </c>
      <c r="B453" s="50">
        <v>423</v>
      </c>
      <c r="C453" s="47">
        <f t="shared" si="91"/>
        <v>52413</v>
      </c>
      <c r="D453" s="47">
        <f t="shared" si="99"/>
        <v>52444</v>
      </c>
      <c r="E453" s="61" t="e">
        <f>VLOOKUP(D453,'Kursy BM'!A:F,3,FALSE)</f>
        <v>#N/A</v>
      </c>
      <c r="F453" s="61" t="e">
        <f>IFERROR(IFERROR(IFERROR(VLOOKUP(D453,'Kursy średnie NBP'!A:G,4,FALSE),VLOOKUP(D453-1,'Kursy średnie NBP'!A:G,4,FALSE)),VLOOKUP(D453-2,'Kursy średnie NBP'!A:G,4,FALSE)),VLOOKUP(D453-3,'Kursy średnie NBP'!A:G,4,FALSE))</f>
        <v>#N/A</v>
      </c>
      <c r="G453" s="53">
        <f>IFERROR(VLOOKUP(C453,'LIBOR 3M CHF'!A:B,2,FALSE)+$D$1,'LIBOR 3M CHF'!$B$34+$D$1)</f>
        <v>1.2189999999999999E-2</v>
      </c>
      <c r="H453" s="60">
        <f t="shared" si="86"/>
        <v>0</v>
      </c>
      <c r="I453" s="60">
        <f t="shared" si="87"/>
        <v>0</v>
      </c>
      <c r="J453" s="60">
        <f t="shared" si="92"/>
        <v>0</v>
      </c>
      <c r="K453" s="60">
        <f t="shared" si="88"/>
        <v>4.0870418160920963E-11</v>
      </c>
      <c r="L453" s="60" t="e">
        <f t="shared" si="93"/>
        <v>#N/A</v>
      </c>
      <c r="M453" s="60" t="e">
        <f t="shared" si="94"/>
        <v>#N/A</v>
      </c>
      <c r="N453" s="60">
        <f t="shared" si="95"/>
        <v>0</v>
      </c>
      <c r="O453" s="60">
        <f t="shared" si="89"/>
        <v>0</v>
      </c>
      <c r="P453" s="60">
        <f t="shared" si="90"/>
        <v>0</v>
      </c>
      <c r="Q453" s="60">
        <f t="shared" si="96"/>
        <v>0</v>
      </c>
      <c r="R453" s="60">
        <f t="shared" si="97"/>
        <v>3.9904080040287226E-11</v>
      </c>
      <c r="S453" s="60">
        <f t="shared" si="98"/>
        <v>0</v>
      </c>
    </row>
    <row r="454" spans="1:19" ht="15">
      <c r="A454" s="49">
        <v>36</v>
      </c>
      <c r="B454" s="50">
        <v>424</v>
      </c>
      <c r="C454" s="47">
        <f t="shared" si="91"/>
        <v>52413</v>
      </c>
      <c r="D454" s="47">
        <f t="shared" si="99"/>
        <v>52475</v>
      </c>
      <c r="E454" s="61" t="e">
        <f>VLOOKUP(D454,'Kursy BM'!A:F,3,FALSE)</f>
        <v>#N/A</v>
      </c>
      <c r="F454" s="61" t="e">
        <f>IFERROR(IFERROR(IFERROR(VLOOKUP(D454,'Kursy średnie NBP'!A:G,4,FALSE),VLOOKUP(D454-1,'Kursy średnie NBP'!A:G,4,FALSE)),VLOOKUP(D454-2,'Kursy średnie NBP'!A:G,4,FALSE)),VLOOKUP(D454-3,'Kursy średnie NBP'!A:G,4,FALSE))</f>
        <v>#N/A</v>
      </c>
      <c r="G454" s="53">
        <f>IFERROR(VLOOKUP(C454,'LIBOR 3M CHF'!A:B,2,FALSE)+$D$1,'LIBOR 3M CHF'!$B$34+$D$1)</f>
        <v>1.2189999999999999E-2</v>
      </c>
      <c r="H454" s="60">
        <f t="shared" si="86"/>
        <v>0</v>
      </c>
      <c r="I454" s="60">
        <f t="shared" si="87"/>
        <v>0</v>
      </c>
      <c r="J454" s="60">
        <f t="shared" si="92"/>
        <v>0</v>
      </c>
      <c r="K454" s="60">
        <f t="shared" si="88"/>
        <v>4.0870418160920963E-11</v>
      </c>
      <c r="L454" s="60" t="e">
        <f t="shared" si="93"/>
        <v>#N/A</v>
      </c>
      <c r="M454" s="60" t="e">
        <f t="shared" si="94"/>
        <v>#N/A</v>
      </c>
      <c r="N454" s="60">
        <f t="shared" si="95"/>
        <v>0</v>
      </c>
      <c r="O454" s="60">
        <f t="shared" si="89"/>
        <v>0</v>
      </c>
      <c r="P454" s="60">
        <f t="shared" si="90"/>
        <v>0</v>
      </c>
      <c r="Q454" s="60">
        <f t="shared" si="96"/>
        <v>0</v>
      </c>
      <c r="R454" s="60">
        <f t="shared" si="97"/>
        <v>3.9904080040287226E-11</v>
      </c>
      <c r="S454" s="60">
        <f t="shared" si="98"/>
        <v>0</v>
      </c>
    </row>
    <row r="455" spans="1:19" ht="15">
      <c r="A455" s="49">
        <v>36</v>
      </c>
      <c r="B455" s="50">
        <v>425</v>
      </c>
      <c r="C455" s="47">
        <f t="shared" si="91"/>
        <v>52413</v>
      </c>
      <c r="D455" s="47">
        <f t="shared" si="99"/>
        <v>52505</v>
      </c>
      <c r="E455" s="61" t="e">
        <f>VLOOKUP(D455,'Kursy BM'!A:F,3,FALSE)</f>
        <v>#N/A</v>
      </c>
      <c r="F455" s="61" t="e">
        <f>IFERROR(IFERROR(IFERROR(VLOOKUP(D455,'Kursy średnie NBP'!A:G,4,FALSE),VLOOKUP(D455-1,'Kursy średnie NBP'!A:G,4,FALSE)),VLOOKUP(D455-2,'Kursy średnie NBP'!A:G,4,FALSE)),VLOOKUP(D455-3,'Kursy średnie NBP'!A:G,4,FALSE))</f>
        <v>#N/A</v>
      </c>
      <c r="G455" s="53">
        <f>IFERROR(VLOOKUP(C455,'LIBOR 3M CHF'!A:B,2,FALSE)+$D$1,'LIBOR 3M CHF'!$B$34+$D$1)</f>
        <v>1.2189999999999999E-2</v>
      </c>
      <c r="H455" s="60">
        <f t="shared" si="86"/>
        <v>0</v>
      </c>
      <c r="I455" s="60">
        <f t="shared" si="87"/>
        <v>0</v>
      </c>
      <c r="J455" s="60">
        <f t="shared" si="92"/>
        <v>0</v>
      </c>
      <c r="K455" s="60">
        <f t="shared" si="88"/>
        <v>4.0870418160920963E-11</v>
      </c>
      <c r="L455" s="60" t="e">
        <f t="shared" si="93"/>
        <v>#N/A</v>
      </c>
      <c r="M455" s="60" t="e">
        <f t="shared" si="94"/>
        <v>#N/A</v>
      </c>
      <c r="N455" s="60">
        <f t="shared" si="95"/>
        <v>0</v>
      </c>
      <c r="O455" s="60">
        <f t="shared" si="89"/>
        <v>0</v>
      </c>
      <c r="P455" s="60">
        <f t="shared" si="90"/>
        <v>0</v>
      </c>
      <c r="Q455" s="60">
        <f t="shared" si="96"/>
        <v>0</v>
      </c>
      <c r="R455" s="60">
        <f t="shared" si="97"/>
        <v>3.9904080040287226E-11</v>
      </c>
      <c r="S455" s="60">
        <f t="shared" si="98"/>
        <v>0</v>
      </c>
    </row>
    <row r="456" spans="1:19" ht="15">
      <c r="A456" s="49">
        <v>36</v>
      </c>
      <c r="B456" s="50">
        <v>426</v>
      </c>
      <c r="C456" s="47">
        <f t="shared" si="91"/>
        <v>52505</v>
      </c>
      <c r="D456" s="47">
        <f t="shared" si="99"/>
        <v>52536</v>
      </c>
      <c r="E456" s="61" t="e">
        <f>VLOOKUP(D456,'Kursy BM'!A:F,3,FALSE)</f>
        <v>#N/A</v>
      </c>
      <c r="F456" s="61" t="e">
        <f>IFERROR(IFERROR(IFERROR(VLOOKUP(D456,'Kursy średnie NBP'!A:G,4,FALSE),VLOOKUP(D456-1,'Kursy średnie NBP'!A:G,4,FALSE)),VLOOKUP(D456-2,'Kursy średnie NBP'!A:G,4,FALSE)),VLOOKUP(D456-3,'Kursy średnie NBP'!A:G,4,FALSE))</f>
        <v>#N/A</v>
      </c>
      <c r="G456" s="53">
        <f>IFERROR(VLOOKUP(C456,'LIBOR 3M CHF'!A:B,2,FALSE)+$D$1,'LIBOR 3M CHF'!$B$34+$D$1)</f>
        <v>1.2189999999999999E-2</v>
      </c>
      <c r="H456" s="60">
        <f t="shared" si="86"/>
        <v>0</v>
      </c>
      <c r="I456" s="60">
        <f t="shared" si="87"/>
        <v>0</v>
      </c>
      <c r="J456" s="60">
        <f t="shared" si="92"/>
        <v>0</v>
      </c>
      <c r="K456" s="60">
        <f t="shared" si="88"/>
        <v>4.0870418160920963E-11</v>
      </c>
      <c r="L456" s="60" t="e">
        <f t="shared" si="93"/>
        <v>#N/A</v>
      </c>
      <c r="M456" s="60" t="e">
        <f t="shared" si="94"/>
        <v>#N/A</v>
      </c>
      <c r="N456" s="60">
        <f t="shared" si="95"/>
        <v>0</v>
      </c>
      <c r="O456" s="60">
        <f t="shared" si="89"/>
        <v>0</v>
      </c>
      <c r="P456" s="60">
        <f t="shared" si="90"/>
        <v>0</v>
      </c>
      <c r="Q456" s="60">
        <f t="shared" si="96"/>
        <v>0</v>
      </c>
      <c r="R456" s="60">
        <f t="shared" si="97"/>
        <v>3.9904080040287226E-11</v>
      </c>
      <c r="S456" s="60">
        <f t="shared" si="98"/>
        <v>0</v>
      </c>
    </row>
    <row r="457" spans="1:19" ht="15">
      <c r="A457" s="49">
        <v>36</v>
      </c>
      <c r="B457" s="50">
        <v>427</v>
      </c>
      <c r="C457" s="47">
        <f t="shared" si="91"/>
        <v>52505</v>
      </c>
      <c r="D457" s="47">
        <f t="shared" si="99"/>
        <v>52566</v>
      </c>
      <c r="E457" s="61" t="e">
        <f>VLOOKUP(D457,'Kursy BM'!A:F,3,FALSE)</f>
        <v>#N/A</v>
      </c>
      <c r="F457" s="61" t="e">
        <f>IFERROR(IFERROR(IFERROR(VLOOKUP(D457,'Kursy średnie NBP'!A:G,4,FALSE),VLOOKUP(D457-1,'Kursy średnie NBP'!A:G,4,FALSE)),VLOOKUP(D457-2,'Kursy średnie NBP'!A:G,4,FALSE)),VLOOKUP(D457-3,'Kursy średnie NBP'!A:G,4,FALSE))</f>
        <v>#N/A</v>
      </c>
      <c r="G457" s="53">
        <f>IFERROR(VLOOKUP(C457,'LIBOR 3M CHF'!A:B,2,FALSE)+$D$1,'LIBOR 3M CHF'!$B$34+$D$1)</f>
        <v>1.2189999999999999E-2</v>
      </c>
      <c r="H457" s="60">
        <f t="shared" si="86"/>
        <v>0</v>
      </c>
      <c r="I457" s="60">
        <f t="shared" si="87"/>
        <v>0</v>
      </c>
      <c r="J457" s="60">
        <f t="shared" si="92"/>
        <v>0</v>
      </c>
      <c r="K457" s="60">
        <f t="shared" si="88"/>
        <v>4.0870418160920963E-11</v>
      </c>
      <c r="L457" s="60" t="e">
        <f t="shared" si="93"/>
        <v>#N/A</v>
      </c>
      <c r="M457" s="60" t="e">
        <f t="shared" si="94"/>
        <v>#N/A</v>
      </c>
      <c r="N457" s="60">
        <f t="shared" si="95"/>
        <v>0</v>
      </c>
      <c r="O457" s="60">
        <f t="shared" si="89"/>
        <v>0</v>
      </c>
      <c r="P457" s="60">
        <f t="shared" si="90"/>
        <v>0</v>
      </c>
      <c r="Q457" s="60">
        <f t="shared" si="96"/>
        <v>0</v>
      </c>
      <c r="R457" s="60">
        <f t="shared" si="97"/>
        <v>3.9904080040287226E-11</v>
      </c>
      <c r="S457" s="60">
        <f t="shared" si="98"/>
        <v>0</v>
      </c>
    </row>
    <row r="458" spans="1:19" ht="15">
      <c r="A458" s="49">
        <v>36</v>
      </c>
      <c r="B458" s="50">
        <v>428</v>
      </c>
      <c r="C458" s="47">
        <f t="shared" si="91"/>
        <v>52505</v>
      </c>
      <c r="D458" s="47">
        <f t="shared" si="99"/>
        <v>52597</v>
      </c>
      <c r="E458" s="61" t="e">
        <f>VLOOKUP(D458,'Kursy BM'!A:F,3,FALSE)</f>
        <v>#N/A</v>
      </c>
      <c r="F458" s="61" t="e">
        <f>IFERROR(IFERROR(IFERROR(VLOOKUP(D458,'Kursy średnie NBP'!A:G,4,FALSE),VLOOKUP(D458-1,'Kursy średnie NBP'!A:G,4,FALSE)),VLOOKUP(D458-2,'Kursy średnie NBP'!A:G,4,FALSE)),VLOOKUP(D458-3,'Kursy średnie NBP'!A:G,4,FALSE))</f>
        <v>#N/A</v>
      </c>
      <c r="G458" s="53">
        <f>IFERROR(VLOOKUP(C458,'LIBOR 3M CHF'!A:B,2,FALSE)+$D$1,'LIBOR 3M CHF'!$B$34+$D$1)</f>
        <v>1.2189999999999999E-2</v>
      </c>
      <c r="H458" s="60">
        <f t="shared" si="86"/>
        <v>0</v>
      </c>
      <c r="I458" s="60">
        <f t="shared" si="87"/>
        <v>0</v>
      </c>
      <c r="J458" s="60">
        <f t="shared" si="92"/>
        <v>0</v>
      </c>
      <c r="K458" s="60">
        <f t="shared" si="88"/>
        <v>4.0870418160920963E-11</v>
      </c>
      <c r="L458" s="60" t="e">
        <f t="shared" si="93"/>
        <v>#N/A</v>
      </c>
      <c r="M458" s="60" t="e">
        <f t="shared" si="94"/>
        <v>#N/A</v>
      </c>
      <c r="N458" s="60">
        <f t="shared" si="95"/>
        <v>0</v>
      </c>
      <c r="O458" s="60">
        <f t="shared" si="89"/>
        <v>0</v>
      </c>
      <c r="P458" s="60">
        <f t="shared" si="90"/>
        <v>0</v>
      </c>
      <c r="Q458" s="60">
        <f t="shared" si="96"/>
        <v>0</v>
      </c>
      <c r="R458" s="60">
        <f t="shared" si="97"/>
        <v>3.9904080040287226E-11</v>
      </c>
      <c r="S458" s="60">
        <f t="shared" si="98"/>
        <v>0</v>
      </c>
    </row>
    <row r="459" spans="1:19" ht="15">
      <c r="A459" s="49">
        <v>36</v>
      </c>
      <c r="B459" s="50">
        <v>429</v>
      </c>
      <c r="C459" s="47">
        <f t="shared" si="91"/>
        <v>52597</v>
      </c>
      <c r="D459" s="47">
        <f t="shared" si="99"/>
        <v>52628</v>
      </c>
      <c r="E459" s="61" t="e">
        <f>VLOOKUP(D459,'Kursy BM'!A:F,3,FALSE)</f>
        <v>#N/A</v>
      </c>
      <c r="F459" s="61" t="e">
        <f>IFERROR(IFERROR(IFERROR(VLOOKUP(D459,'Kursy średnie NBP'!A:G,4,FALSE),VLOOKUP(D459-1,'Kursy średnie NBP'!A:G,4,FALSE)),VLOOKUP(D459-2,'Kursy średnie NBP'!A:G,4,FALSE)),VLOOKUP(D459-3,'Kursy średnie NBP'!A:G,4,FALSE))</f>
        <v>#N/A</v>
      </c>
      <c r="G459" s="53">
        <f>IFERROR(VLOOKUP(C459,'LIBOR 3M CHF'!A:B,2,FALSE)+$D$1,'LIBOR 3M CHF'!$B$34+$D$1)</f>
        <v>1.2189999999999999E-2</v>
      </c>
      <c r="H459" s="60">
        <f t="shared" si="86"/>
        <v>0</v>
      </c>
      <c r="I459" s="60">
        <f t="shared" si="87"/>
        <v>0</v>
      </c>
      <c r="J459" s="60">
        <f t="shared" si="92"/>
        <v>0</v>
      </c>
      <c r="K459" s="60">
        <f t="shared" si="88"/>
        <v>4.0870418160920963E-11</v>
      </c>
      <c r="L459" s="60" t="e">
        <f t="shared" si="93"/>
        <v>#N/A</v>
      </c>
      <c r="M459" s="60" t="e">
        <f t="shared" si="94"/>
        <v>#N/A</v>
      </c>
      <c r="N459" s="60">
        <f t="shared" si="95"/>
        <v>0</v>
      </c>
      <c r="O459" s="60">
        <f t="shared" si="89"/>
        <v>0</v>
      </c>
      <c r="P459" s="60">
        <f t="shared" si="90"/>
        <v>0</v>
      </c>
      <c r="Q459" s="60">
        <f t="shared" si="96"/>
        <v>0</v>
      </c>
      <c r="R459" s="60">
        <f t="shared" si="97"/>
        <v>3.9904080040287226E-11</v>
      </c>
      <c r="S459" s="60">
        <f t="shared" si="98"/>
        <v>0</v>
      </c>
    </row>
    <row r="460" spans="1:19" ht="15">
      <c r="A460" s="49">
        <v>36</v>
      </c>
      <c r="B460" s="50">
        <v>430</v>
      </c>
      <c r="C460" s="47">
        <f t="shared" si="91"/>
        <v>52597</v>
      </c>
      <c r="D460" s="47">
        <f t="shared" si="99"/>
        <v>52657</v>
      </c>
      <c r="E460" s="61" t="e">
        <f>VLOOKUP(D460,'Kursy BM'!A:F,3,FALSE)</f>
        <v>#N/A</v>
      </c>
      <c r="F460" s="61" t="e">
        <f>IFERROR(IFERROR(IFERROR(VLOOKUP(D460,'Kursy średnie NBP'!A:G,4,FALSE),VLOOKUP(D460-1,'Kursy średnie NBP'!A:G,4,FALSE)),VLOOKUP(D460-2,'Kursy średnie NBP'!A:G,4,FALSE)),VLOOKUP(D460-3,'Kursy średnie NBP'!A:G,4,FALSE))</f>
        <v>#N/A</v>
      </c>
      <c r="G460" s="53">
        <f>IFERROR(VLOOKUP(C460,'LIBOR 3M CHF'!A:B,2,FALSE)+$D$1,'LIBOR 3M CHF'!$B$34+$D$1)</f>
        <v>1.2189999999999999E-2</v>
      </c>
      <c r="H460" s="60">
        <f t="shared" si="86"/>
        <v>0</v>
      </c>
      <c r="I460" s="60">
        <f t="shared" si="87"/>
        <v>0</v>
      </c>
      <c r="J460" s="60">
        <f t="shared" si="92"/>
        <v>0</v>
      </c>
      <c r="K460" s="60">
        <f t="shared" si="88"/>
        <v>4.0870418160920963E-11</v>
      </c>
      <c r="L460" s="60" t="e">
        <f t="shared" si="93"/>
        <v>#N/A</v>
      </c>
      <c r="M460" s="60" t="e">
        <f t="shared" si="94"/>
        <v>#N/A</v>
      </c>
      <c r="N460" s="60">
        <f t="shared" si="95"/>
        <v>0</v>
      </c>
      <c r="O460" s="60">
        <f t="shared" si="89"/>
        <v>0</v>
      </c>
      <c r="P460" s="60">
        <f t="shared" si="90"/>
        <v>0</v>
      </c>
      <c r="Q460" s="60">
        <f t="shared" si="96"/>
        <v>0</v>
      </c>
      <c r="R460" s="60">
        <f t="shared" si="97"/>
        <v>3.9904080040287226E-11</v>
      </c>
      <c r="S460" s="60">
        <f t="shared" si="98"/>
        <v>0</v>
      </c>
    </row>
    <row r="461" spans="1:19" ht="15">
      <c r="A461" s="49">
        <v>36</v>
      </c>
      <c r="B461" s="50">
        <v>431</v>
      </c>
      <c r="C461" s="47">
        <f t="shared" si="91"/>
        <v>52597</v>
      </c>
      <c r="D461" s="47">
        <f t="shared" si="99"/>
        <v>52688</v>
      </c>
      <c r="E461" s="61" t="e">
        <f>VLOOKUP(D461,'Kursy BM'!A:F,3,FALSE)</f>
        <v>#N/A</v>
      </c>
      <c r="F461" s="61" t="e">
        <f>IFERROR(IFERROR(IFERROR(VLOOKUP(D461,'Kursy średnie NBP'!A:G,4,FALSE),VLOOKUP(D461-1,'Kursy średnie NBP'!A:G,4,FALSE)),VLOOKUP(D461-2,'Kursy średnie NBP'!A:G,4,FALSE)),VLOOKUP(D461-3,'Kursy średnie NBP'!A:G,4,FALSE))</f>
        <v>#N/A</v>
      </c>
      <c r="G461" s="53">
        <f>IFERROR(VLOOKUP(C461,'LIBOR 3M CHF'!A:B,2,FALSE)+$D$1,'LIBOR 3M CHF'!$B$34+$D$1)</f>
        <v>1.2189999999999999E-2</v>
      </c>
      <c r="H461" s="60">
        <f t="shared" si="86"/>
        <v>0</v>
      </c>
      <c r="I461" s="60">
        <f t="shared" si="87"/>
        <v>0</v>
      </c>
      <c r="J461" s="60">
        <f t="shared" si="92"/>
        <v>0</v>
      </c>
      <c r="K461" s="60">
        <f t="shared" si="88"/>
        <v>4.0870418160920963E-11</v>
      </c>
      <c r="L461" s="60" t="e">
        <f t="shared" si="93"/>
        <v>#N/A</v>
      </c>
      <c r="M461" s="60" t="e">
        <f t="shared" si="94"/>
        <v>#N/A</v>
      </c>
      <c r="N461" s="60">
        <f t="shared" si="95"/>
        <v>0</v>
      </c>
      <c r="O461" s="60">
        <f t="shared" si="89"/>
        <v>0</v>
      </c>
      <c r="P461" s="60">
        <f t="shared" si="90"/>
        <v>0</v>
      </c>
      <c r="Q461" s="60">
        <f t="shared" si="96"/>
        <v>0</v>
      </c>
      <c r="R461" s="60">
        <f t="shared" si="97"/>
        <v>3.9904080040287226E-11</v>
      </c>
      <c r="S461" s="60">
        <f t="shared" si="98"/>
        <v>0</v>
      </c>
    </row>
    <row r="462" spans="1:19" ht="15">
      <c r="A462" s="49">
        <v>36</v>
      </c>
      <c r="B462" s="50">
        <v>432</v>
      </c>
      <c r="C462" s="47">
        <f t="shared" si="91"/>
        <v>52688</v>
      </c>
      <c r="D462" s="47">
        <f t="shared" si="99"/>
        <v>52718</v>
      </c>
      <c r="E462" s="61" t="e">
        <f>VLOOKUP(D462,'Kursy BM'!A:F,3,FALSE)</f>
        <v>#N/A</v>
      </c>
      <c r="F462" s="61" t="e">
        <f>IFERROR(IFERROR(IFERROR(VLOOKUP(D462,'Kursy średnie NBP'!A:G,4,FALSE),VLOOKUP(D462-1,'Kursy średnie NBP'!A:G,4,FALSE)),VLOOKUP(D462-2,'Kursy średnie NBP'!A:G,4,FALSE)),VLOOKUP(D462-3,'Kursy średnie NBP'!A:G,4,FALSE))</f>
        <v>#N/A</v>
      </c>
      <c r="G462" s="53">
        <f>IFERROR(VLOOKUP(C462,'LIBOR 3M CHF'!A:B,2,FALSE)+$D$1,'LIBOR 3M CHF'!$B$34+$D$1)</f>
        <v>1.2189999999999999E-2</v>
      </c>
      <c r="H462" s="60">
        <f t="shared" si="86"/>
        <v>0</v>
      </c>
      <c r="I462" s="60">
        <f t="shared" si="87"/>
        <v>0</v>
      </c>
      <c r="J462" s="60">
        <f t="shared" si="92"/>
        <v>0</v>
      </c>
      <c r="K462" s="60">
        <f t="shared" si="88"/>
        <v>4.0870418160920963E-11</v>
      </c>
      <c r="L462" s="60" t="e">
        <f t="shared" si="93"/>
        <v>#N/A</v>
      </c>
      <c r="M462" s="60" t="e">
        <f t="shared" si="94"/>
        <v>#N/A</v>
      </c>
      <c r="N462" s="60">
        <f t="shared" si="95"/>
        <v>0</v>
      </c>
      <c r="O462" s="60">
        <f t="shared" si="89"/>
        <v>0</v>
      </c>
      <c r="P462" s="60">
        <f t="shared" si="90"/>
        <v>0</v>
      </c>
      <c r="Q462" s="60">
        <f t="shared" si="96"/>
        <v>0</v>
      </c>
      <c r="R462" s="60">
        <f t="shared" si="97"/>
        <v>3.9904080040287226E-11</v>
      </c>
      <c r="S462" s="60">
        <f t="shared" si="98"/>
        <v>0</v>
      </c>
    </row>
    <row r="463" spans="1:19" ht="15">
      <c r="A463" s="51">
        <v>37</v>
      </c>
      <c r="B463" s="52">
        <v>433</v>
      </c>
      <c r="C463" s="47">
        <f t="shared" si="91"/>
        <v>52688</v>
      </c>
      <c r="D463" s="47">
        <f t="shared" si="99"/>
        <v>52749</v>
      </c>
      <c r="E463" s="61" t="e">
        <f>VLOOKUP(D463,'Kursy BM'!A:F,3,FALSE)</f>
        <v>#N/A</v>
      </c>
      <c r="F463" s="61" t="e">
        <f>IFERROR(IFERROR(IFERROR(VLOOKUP(D463,'Kursy średnie NBP'!A:G,4,FALSE),VLOOKUP(D463-1,'Kursy średnie NBP'!A:G,4,FALSE)),VLOOKUP(D463-2,'Kursy średnie NBP'!A:G,4,FALSE)),VLOOKUP(D463-3,'Kursy średnie NBP'!A:G,4,FALSE))</f>
        <v>#N/A</v>
      </c>
      <c r="G463" s="53">
        <f>IFERROR(VLOOKUP(C463,'LIBOR 3M CHF'!A:B,2,FALSE)+$D$1,'LIBOR 3M CHF'!$B$34+$D$1)</f>
        <v>1.2189999999999999E-2</v>
      </c>
      <c r="H463" s="60">
        <f t="shared" si="86"/>
        <v>0</v>
      </c>
      <c r="I463" s="60">
        <f t="shared" si="87"/>
        <v>0</v>
      </c>
      <c r="J463" s="60">
        <f t="shared" si="92"/>
        <v>0</v>
      </c>
      <c r="K463" s="60">
        <f t="shared" si="88"/>
        <v>4.0870418160920963E-11</v>
      </c>
      <c r="L463" s="60" t="e">
        <f t="shared" si="93"/>
        <v>#N/A</v>
      </c>
      <c r="M463" s="60" t="e">
        <f t="shared" si="94"/>
        <v>#N/A</v>
      </c>
      <c r="N463" s="60">
        <f t="shared" si="95"/>
        <v>0</v>
      </c>
      <c r="O463" s="60">
        <f t="shared" si="89"/>
        <v>0</v>
      </c>
      <c r="P463" s="60">
        <f t="shared" si="90"/>
        <v>0</v>
      </c>
      <c r="Q463" s="60">
        <f t="shared" si="96"/>
        <v>0</v>
      </c>
      <c r="R463" s="60">
        <f t="shared" si="97"/>
        <v>3.9904080040287226E-11</v>
      </c>
      <c r="S463" s="60">
        <f t="shared" si="98"/>
        <v>0</v>
      </c>
    </row>
    <row r="464" spans="1:19" ht="15">
      <c r="A464" s="51">
        <v>37</v>
      </c>
      <c r="B464" s="52">
        <v>434</v>
      </c>
      <c r="C464" s="47">
        <f t="shared" si="91"/>
        <v>52688</v>
      </c>
      <c r="D464" s="47">
        <f t="shared" si="99"/>
        <v>52779</v>
      </c>
      <c r="E464" s="61" t="e">
        <f>VLOOKUP(D464,'Kursy BM'!A:F,3,FALSE)</f>
        <v>#N/A</v>
      </c>
      <c r="F464" s="61" t="e">
        <f>IFERROR(IFERROR(IFERROR(VLOOKUP(D464,'Kursy średnie NBP'!A:G,4,FALSE),VLOOKUP(D464-1,'Kursy średnie NBP'!A:G,4,FALSE)),VLOOKUP(D464-2,'Kursy średnie NBP'!A:G,4,FALSE)),VLOOKUP(D464-3,'Kursy średnie NBP'!A:G,4,FALSE))</f>
        <v>#N/A</v>
      </c>
      <c r="G464" s="53">
        <f>IFERROR(VLOOKUP(C464,'LIBOR 3M CHF'!A:B,2,FALSE)+$D$1,'LIBOR 3M CHF'!$B$34+$D$1)</f>
        <v>1.2189999999999999E-2</v>
      </c>
      <c r="H464" s="60">
        <f t="shared" si="86"/>
        <v>0</v>
      </c>
      <c r="I464" s="60">
        <f t="shared" si="87"/>
        <v>0</v>
      </c>
      <c r="J464" s="60">
        <f t="shared" si="92"/>
        <v>0</v>
      </c>
      <c r="K464" s="60">
        <f t="shared" si="88"/>
        <v>4.0870418160920963E-11</v>
      </c>
      <c r="L464" s="60" t="e">
        <f t="shared" si="93"/>
        <v>#N/A</v>
      </c>
      <c r="M464" s="60" t="e">
        <f t="shared" si="94"/>
        <v>#N/A</v>
      </c>
      <c r="N464" s="60">
        <f t="shared" si="95"/>
        <v>0</v>
      </c>
      <c r="O464" s="60">
        <f t="shared" si="89"/>
        <v>0</v>
      </c>
      <c r="P464" s="60">
        <f t="shared" si="90"/>
        <v>0</v>
      </c>
      <c r="Q464" s="60">
        <f t="shared" si="96"/>
        <v>0</v>
      </c>
      <c r="R464" s="60">
        <f t="shared" si="97"/>
        <v>3.9904080040287226E-11</v>
      </c>
      <c r="S464" s="60">
        <f t="shared" si="98"/>
        <v>0</v>
      </c>
    </row>
    <row r="465" spans="1:19" ht="15">
      <c r="A465" s="51">
        <v>37</v>
      </c>
      <c r="B465" s="52">
        <v>435</v>
      </c>
      <c r="C465" s="47">
        <f t="shared" si="91"/>
        <v>52779</v>
      </c>
      <c r="D465" s="47">
        <f t="shared" si="99"/>
        <v>52810</v>
      </c>
      <c r="E465" s="61" t="e">
        <f>VLOOKUP(D465,'Kursy BM'!A:F,3,FALSE)</f>
        <v>#N/A</v>
      </c>
      <c r="F465" s="61" t="e">
        <f>IFERROR(IFERROR(IFERROR(VLOOKUP(D465,'Kursy średnie NBP'!A:G,4,FALSE),VLOOKUP(D465-1,'Kursy średnie NBP'!A:G,4,FALSE)),VLOOKUP(D465-2,'Kursy średnie NBP'!A:G,4,FALSE)),VLOOKUP(D465-3,'Kursy średnie NBP'!A:G,4,FALSE))</f>
        <v>#N/A</v>
      </c>
      <c r="G465" s="53">
        <f>IFERROR(VLOOKUP(C465,'LIBOR 3M CHF'!A:B,2,FALSE)+$D$1,'LIBOR 3M CHF'!$B$34+$D$1)</f>
        <v>1.2189999999999999E-2</v>
      </c>
      <c r="H465" s="60">
        <f t="shared" si="86"/>
        <v>0</v>
      </c>
      <c r="I465" s="60">
        <f t="shared" si="87"/>
        <v>0</v>
      </c>
      <c r="J465" s="60">
        <f t="shared" si="92"/>
        <v>0</v>
      </c>
      <c r="K465" s="60">
        <f t="shared" si="88"/>
        <v>4.0870418160920963E-11</v>
      </c>
      <c r="L465" s="60" t="e">
        <f t="shared" si="93"/>
        <v>#N/A</v>
      </c>
      <c r="M465" s="60" t="e">
        <f t="shared" si="94"/>
        <v>#N/A</v>
      </c>
      <c r="N465" s="60">
        <f t="shared" si="95"/>
        <v>0</v>
      </c>
      <c r="O465" s="60">
        <f t="shared" si="89"/>
        <v>0</v>
      </c>
      <c r="P465" s="60">
        <f t="shared" si="90"/>
        <v>0</v>
      </c>
      <c r="Q465" s="60">
        <f t="shared" si="96"/>
        <v>0</v>
      </c>
      <c r="R465" s="60">
        <f t="shared" si="97"/>
        <v>3.9904080040287226E-11</v>
      </c>
      <c r="S465" s="60">
        <f t="shared" si="98"/>
        <v>0</v>
      </c>
    </row>
    <row r="466" spans="1:19" ht="15">
      <c r="A466" s="51">
        <v>37</v>
      </c>
      <c r="B466" s="52">
        <v>436</v>
      </c>
      <c r="C466" s="47">
        <f t="shared" si="91"/>
        <v>52779</v>
      </c>
      <c r="D466" s="47">
        <f t="shared" si="99"/>
        <v>52841</v>
      </c>
      <c r="E466" s="61" t="e">
        <f>VLOOKUP(D466,'Kursy BM'!A:F,3,FALSE)</f>
        <v>#N/A</v>
      </c>
      <c r="F466" s="61" t="e">
        <f>IFERROR(IFERROR(IFERROR(VLOOKUP(D466,'Kursy średnie NBP'!A:G,4,FALSE),VLOOKUP(D466-1,'Kursy średnie NBP'!A:G,4,FALSE)),VLOOKUP(D466-2,'Kursy średnie NBP'!A:G,4,FALSE)),VLOOKUP(D466-3,'Kursy średnie NBP'!A:G,4,FALSE))</f>
        <v>#N/A</v>
      </c>
      <c r="G466" s="53">
        <f>IFERROR(VLOOKUP(C466,'LIBOR 3M CHF'!A:B,2,FALSE)+$D$1,'LIBOR 3M CHF'!$B$34+$D$1)</f>
        <v>1.2189999999999999E-2</v>
      </c>
      <c r="H466" s="60">
        <f t="shared" si="86"/>
        <v>0</v>
      </c>
      <c r="I466" s="60">
        <f t="shared" si="87"/>
        <v>0</v>
      </c>
      <c r="J466" s="60">
        <f t="shared" si="92"/>
        <v>0</v>
      </c>
      <c r="K466" s="60">
        <f t="shared" si="88"/>
        <v>4.0870418160920963E-11</v>
      </c>
      <c r="L466" s="60" t="e">
        <f t="shared" si="93"/>
        <v>#N/A</v>
      </c>
      <c r="M466" s="60" t="e">
        <f t="shared" si="94"/>
        <v>#N/A</v>
      </c>
      <c r="N466" s="60">
        <f t="shared" si="95"/>
        <v>0</v>
      </c>
      <c r="O466" s="60">
        <f t="shared" si="89"/>
        <v>0</v>
      </c>
      <c r="P466" s="60">
        <f t="shared" si="90"/>
        <v>0</v>
      </c>
      <c r="Q466" s="60">
        <f t="shared" si="96"/>
        <v>0</v>
      </c>
      <c r="R466" s="60">
        <f t="shared" si="97"/>
        <v>3.9904080040287226E-11</v>
      </c>
      <c r="S466" s="60">
        <f t="shared" si="98"/>
        <v>0</v>
      </c>
    </row>
    <row r="467" spans="1:19" ht="15">
      <c r="A467" s="51">
        <v>37</v>
      </c>
      <c r="B467" s="52">
        <v>437</v>
      </c>
      <c r="C467" s="47">
        <f t="shared" si="91"/>
        <v>52779</v>
      </c>
      <c r="D467" s="47">
        <f t="shared" si="99"/>
        <v>52871</v>
      </c>
      <c r="E467" s="61" t="e">
        <f>VLOOKUP(D467,'Kursy BM'!A:F,3,FALSE)</f>
        <v>#N/A</v>
      </c>
      <c r="F467" s="61" t="e">
        <f>IFERROR(IFERROR(IFERROR(VLOOKUP(D467,'Kursy średnie NBP'!A:G,4,FALSE),VLOOKUP(D467-1,'Kursy średnie NBP'!A:G,4,FALSE)),VLOOKUP(D467-2,'Kursy średnie NBP'!A:G,4,FALSE)),VLOOKUP(D467-3,'Kursy średnie NBP'!A:G,4,FALSE))</f>
        <v>#N/A</v>
      </c>
      <c r="G467" s="53">
        <f>IFERROR(VLOOKUP(C467,'LIBOR 3M CHF'!A:B,2,FALSE)+$D$1,'LIBOR 3M CHF'!$B$34+$D$1)</f>
        <v>1.2189999999999999E-2</v>
      </c>
      <c r="H467" s="60">
        <f t="shared" si="86"/>
        <v>0</v>
      </c>
      <c r="I467" s="60">
        <f t="shared" si="87"/>
        <v>0</v>
      </c>
      <c r="J467" s="60">
        <f t="shared" si="92"/>
        <v>0</v>
      </c>
      <c r="K467" s="60">
        <f t="shared" si="88"/>
        <v>4.0870418160920963E-11</v>
      </c>
      <c r="L467" s="60" t="e">
        <f t="shared" si="93"/>
        <v>#N/A</v>
      </c>
      <c r="M467" s="60" t="e">
        <f t="shared" si="94"/>
        <v>#N/A</v>
      </c>
      <c r="N467" s="60">
        <f t="shared" si="95"/>
        <v>0</v>
      </c>
      <c r="O467" s="60">
        <f t="shared" si="89"/>
        <v>0</v>
      </c>
      <c r="P467" s="60">
        <f t="shared" si="90"/>
        <v>0</v>
      </c>
      <c r="Q467" s="60">
        <f t="shared" si="96"/>
        <v>0</v>
      </c>
      <c r="R467" s="60">
        <f t="shared" si="97"/>
        <v>3.9904080040287226E-11</v>
      </c>
      <c r="S467" s="60">
        <f t="shared" si="98"/>
        <v>0</v>
      </c>
    </row>
    <row r="468" spans="1:19" ht="15">
      <c r="A468" s="51">
        <v>37</v>
      </c>
      <c r="B468" s="52">
        <v>438</v>
      </c>
      <c r="C468" s="47">
        <f t="shared" si="91"/>
        <v>52871</v>
      </c>
      <c r="D468" s="47">
        <f t="shared" si="99"/>
        <v>52902</v>
      </c>
      <c r="E468" s="61" t="e">
        <f>VLOOKUP(D468,'Kursy BM'!A:F,3,FALSE)</f>
        <v>#N/A</v>
      </c>
      <c r="F468" s="61" t="e">
        <f>IFERROR(IFERROR(IFERROR(VLOOKUP(D468,'Kursy średnie NBP'!A:G,4,FALSE),VLOOKUP(D468-1,'Kursy średnie NBP'!A:G,4,FALSE)),VLOOKUP(D468-2,'Kursy średnie NBP'!A:G,4,FALSE)),VLOOKUP(D468-3,'Kursy średnie NBP'!A:G,4,FALSE))</f>
        <v>#N/A</v>
      </c>
      <c r="G468" s="53">
        <f>IFERROR(VLOOKUP(C468,'LIBOR 3M CHF'!A:B,2,FALSE)+$D$1,'LIBOR 3M CHF'!$B$34+$D$1)</f>
        <v>1.2189999999999999E-2</v>
      </c>
      <c r="H468" s="60">
        <f t="shared" si="86"/>
        <v>0</v>
      </c>
      <c r="I468" s="60">
        <f t="shared" si="87"/>
        <v>0</v>
      </c>
      <c r="J468" s="60">
        <f t="shared" si="92"/>
        <v>0</v>
      </c>
      <c r="K468" s="60">
        <f t="shared" si="88"/>
        <v>4.0870418160920963E-11</v>
      </c>
      <c r="L468" s="60" t="e">
        <f t="shared" si="93"/>
        <v>#N/A</v>
      </c>
      <c r="M468" s="60" t="e">
        <f t="shared" si="94"/>
        <v>#N/A</v>
      </c>
      <c r="N468" s="60">
        <f t="shared" si="95"/>
        <v>0</v>
      </c>
      <c r="O468" s="60">
        <f t="shared" si="89"/>
        <v>0</v>
      </c>
      <c r="P468" s="60">
        <f t="shared" si="90"/>
        <v>0</v>
      </c>
      <c r="Q468" s="60">
        <f t="shared" si="96"/>
        <v>0</v>
      </c>
      <c r="R468" s="60">
        <f t="shared" si="97"/>
        <v>3.9904080040287226E-11</v>
      </c>
      <c r="S468" s="60">
        <f t="shared" si="98"/>
        <v>0</v>
      </c>
    </row>
    <row r="469" spans="1:19" ht="15">
      <c r="A469" s="51">
        <v>37</v>
      </c>
      <c r="B469" s="52">
        <v>439</v>
      </c>
      <c r="C469" s="47">
        <f t="shared" si="91"/>
        <v>52871</v>
      </c>
      <c r="D469" s="47">
        <f t="shared" si="99"/>
        <v>52932</v>
      </c>
      <c r="E469" s="61" t="e">
        <f>VLOOKUP(D469,'Kursy BM'!A:F,3,FALSE)</f>
        <v>#N/A</v>
      </c>
      <c r="F469" s="61" t="e">
        <f>IFERROR(IFERROR(IFERROR(VLOOKUP(D469,'Kursy średnie NBP'!A:G,4,FALSE),VLOOKUP(D469-1,'Kursy średnie NBP'!A:G,4,FALSE)),VLOOKUP(D469-2,'Kursy średnie NBP'!A:G,4,FALSE)),VLOOKUP(D469-3,'Kursy średnie NBP'!A:G,4,FALSE))</f>
        <v>#N/A</v>
      </c>
      <c r="G469" s="53">
        <f>IFERROR(VLOOKUP(C469,'LIBOR 3M CHF'!A:B,2,FALSE)+$D$1,'LIBOR 3M CHF'!$B$34+$D$1)</f>
        <v>1.2189999999999999E-2</v>
      </c>
      <c r="H469" s="60">
        <f t="shared" si="86"/>
        <v>0</v>
      </c>
      <c r="I469" s="60">
        <f t="shared" si="87"/>
        <v>0</v>
      </c>
      <c r="J469" s="60">
        <f t="shared" si="92"/>
        <v>0</v>
      </c>
      <c r="K469" s="60">
        <f t="shared" si="88"/>
        <v>4.0870418160920963E-11</v>
      </c>
      <c r="L469" s="60" t="e">
        <f t="shared" si="93"/>
        <v>#N/A</v>
      </c>
      <c r="M469" s="60" t="e">
        <f t="shared" si="94"/>
        <v>#N/A</v>
      </c>
      <c r="N469" s="60">
        <f t="shared" si="95"/>
        <v>0</v>
      </c>
      <c r="O469" s="60">
        <f t="shared" si="89"/>
        <v>0</v>
      </c>
      <c r="P469" s="60">
        <f t="shared" si="90"/>
        <v>0</v>
      </c>
      <c r="Q469" s="60">
        <f t="shared" si="96"/>
        <v>0</v>
      </c>
      <c r="R469" s="60">
        <f t="shared" si="97"/>
        <v>3.9904080040287226E-11</v>
      </c>
      <c r="S469" s="60">
        <f t="shared" si="98"/>
        <v>0</v>
      </c>
    </row>
    <row r="470" spans="1:19" ht="15">
      <c r="A470" s="51">
        <v>37</v>
      </c>
      <c r="B470" s="52">
        <v>440</v>
      </c>
      <c r="C470" s="47">
        <f t="shared" si="91"/>
        <v>52871</v>
      </c>
      <c r="D470" s="47">
        <f t="shared" si="99"/>
        <v>52963</v>
      </c>
      <c r="E470" s="61" t="e">
        <f>VLOOKUP(D470,'Kursy BM'!A:F,3,FALSE)</f>
        <v>#N/A</v>
      </c>
      <c r="F470" s="61" t="e">
        <f>IFERROR(IFERROR(IFERROR(VLOOKUP(D470,'Kursy średnie NBP'!A:G,4,FALSE),VLOOKUP(D470-1,'Kursy średnie NBP'!A:G,4,FALSE)),VLOOKUP(D470-2,'Kursy średnie NBP'!A:G,4,FALSE)),VLOOKUP(D470-3,'Kursy średnie NBP'!A:G,4,FALSE))</f>
        <v>#N/A</v>
      </c>
      <c r="G470" s="53">
        <f>IFERROR(VLOOKUP(C470,'LIBOR 3M CHF'!A:B,2,FALSE)+$D$1,'LIBOR 3M CHF'!$B$34+$D$1)</f>
        <v>1.2189999999999999E-2</v>
      </c>
      <c r="H470" s="60">
        <f t="shared" si="86"/>
        <v>0</v>
      </c>
      <c r="I470" s="60">
        <f t="shared" si="87"/>
        <v>0</v>
      </c>
      <c r="J470" s="60">
        <f t="shared" si="92"/>
        <v>0</v>
      </c>
      <c r="K470" s="60">
        <f t="shared" si="88"/>
        <v>4.0870418160920963E-11</v>
      </c>
      <c r="L470" s="60" t="e">
        <f t="shared" si="93"/>
        <v>#N/A</v>
      </c>
      <c r="M470" s="60" t="e">
        <f t="shared" si="94"/>
        <v>#N/A</v>
      </c>
      <c r="N470" s="60">
        <f t="shared" si="95"/>
        <v>0</v>
      </c>
      <c r="O470" s="60">
        <f t="shared" si="89"/>
        <v>0</v>
      </c>
      <c r="P470" s="60">
        <f t="shared" si="90"/>
        <v>0</v>
      </c>
      <c r="Q470" s="60">
        <f t="shared" si="96"/>
        <v>0</v>
      </c>
      <c r="R470" s="60">
        <f t="shared" si="97"/>
        <v>3.9904080040287226E-11</v>
      </c>
      <c r="S470" s="60">
        <f t="shared" si="98"/>
        <v>0</v>
      </c>
    </row>
    <row r="471" spans="1:19" ht="15">
      <c r="A471" s="51">
        <v>37</v>
      </c>
      <c r="B471" s="52">
        <v>441</v>
      </c>
      <c r="C471" s="47">
        <f t="shared" si="91"/>
        <v>52963</v>
      </c>
      <c r="D471" s="47">
        <f t="shared" si="99"/>
        <v>52994</v>
      </c>
      <c r="E471" s="61" t="e">
        <f>VLOOKUP(D471,'Kursy BM'!A:F,3,FALSE)</f>
        <v>#N/A</v>
      </c>
      <c r="F471" s="61" t="e">
        <f>IFERROR(IFERROR(IFERROR(VLOOKUP(D471,'Kursy średnie NBP'!A:G,4,FALSE),VLOOKUP(D471-1,'Kursy średnie NBP'!A:G,4,FALSE)),VLOOKUP(D471-2,'Kursy średnie NBP'!A:G,4,FALSE)),VLOOKUP(D471-3,'Kursy średnie NBP'!A:G,4,FALSE))</f>
        <v>#N/A</v>
      </c>
      <c r="G471" s="53">
        <f>IFERROR(VLOOKUP(C471,'LIBOR 3M CHF'!A:B,2,FALSE)+$D$1,'LIBOR 3M CHF'!$B$34+$D$1)</f>
        <v>1.2189999999999999E-2</v>
      </c>
      <c r="H471" s="60">
        <f t="shared" si="86"/>
        <v>0</v>
      </c>
      <c r="I471" s="60">
        <f t="shared" si="87"/>
        <v>0</v>
      </c>
      <c r="J471" s="60">
        <f t="shared" si="92"/>
        <v>0</v>
      </c>
      <c r="K471" s="60">
        <f t="shared" si="88"/>
        <v>4.0870418160920963E-11</v>
      </c>
      <c r="L471" s="60" t="e">
        <f t="shared" si="93"/>
        <v>#N/A</v>
      </c>
      <c r="M471" s="60" t="e">
        <f t="shared" si="94"/>
        <v>#N/A</v>
      </c>
      <c r="N471" s="60">
        <f t="shared" si="95"/>
        <v>0</v>
      </c>
      <c r="O471" s="60">
        <f t="shared" si="89"/>
        <v>0</v>
      </c>
      <c r="P471" s="60">
        <f t="shared" si="90"/>
        <v>0</v>
      </c>
      <c r="Q471" s="60">
        <f t="shared" si="96"/>
        <v>0</v>
      </c>
      <c r="R471" s="60">
        <f t="shared" si="97"/>
        <v>3.9904080040287226E-11</v>
      </c>
      <c r="S471" s="60">
        <f t="shared" si="98"/>
        <v>0</v>
      </c>
    </row>
    <row r="472" spans="1:19" ht="15">
      <c r="A472" s="51">
        <v>37</v>
      </c>
      <c r="B472" s="52">
        <v>442</v>
      </c>
      <c r="C472" s="47">
        <f t="shared" si="91"/>
        <v>52963</v>
      </c>
      <c r="D472" s="47">
        <f t="shared" si="99"/>
        <v>53022</v>
      </c>
      <c r="E472" s="61" t="e">
        <f>VLOOKUP(D472,'Kursy BM'!A:F,3,FALSE)</f>
        <v>#N/A</v>
      </c>
      <c r="F472" s="61" t="e">
        <f>IFERROR(IFERROR(IFERROR(VLOOKUP(D472,'Kursy średnie NBP'!A:G,4,FALSE),VLOOKUP(D472-1,'Kursy średnie NBP'!A:G,4,FALSE)),VLOOKUP(D472-2,'Kursy średnie NBP'!A:G,4,FALSE)),VLOOKUP(D472-3,'Kursy średnie NBP'!A:G,4,FALSE))</f>
        <v>#N/A</v>
      </c>
      <c r="G472" s="53">
        <f>IFERROR(VLOOKUP(C472,'LIBOR 3M CHF'!A:B,2,FALSE)+$D$1,'LIBOR 3M CHF'!$B$34+$D$1)</f>
        <v>1.2189999999999999E-2</v>
      </c>
      <c r="H472" s="60">
        <f t="shared" si="86"/>
        <v>0</v>
      </c>
      <c r="I472" s="60">
        <f t="shared" si="87"/>
        <v>0</v>
      </c>
      <c r="J472" s="60">
        <f t="shared" si="92"/>
        <v>0</v>
      </c>
      <c r="K472" s="60">
        <f t="shared" si="88"/>
        <v>4.0870418160920963E-11</v>
      </c>
      <c r="L472" s="60" t="e">
        <f t="shared" si="93"/>
        <v>#N/A</v>
      </c>
      <c r="M472" s="60" t="e">
        <f t="shared" si="94"/>
        <v>#N/A</v>
      </c>
      <c r="N472" s="60">
        <f t="shared" si="95"/>
        <v>0</v>
      </c>
      <c r="O472" s="60">
        <f t="shared" si="89"/>
        <v>0</v>
      </c>
      <c r="P472" s="60">
        <f t="shared" si="90"/>
        <v>0</v>
      </c>
      <c r="Q472" s="60">
        <f t="shared" si="96"/>
        <v>0</v>
      </c>
      <c r="R472" s="60">
        <f t="shared" si="97"/>
        <v>3.9904080040287226E-11</v>
      </c>
      <c r="S472" s="60">
        <f t="shared" si="98"/>
        <v>0</v>
      </c>
    </row>
    <row r="473" spans="1:19" ht="15">
      <c r="A473" s="51">
        <v>37</v>
      </c>
      <c r="B473" s="52">
        <v>443</v>
      </c>
      <c r="C473" s="47">
        <f t="shared" si="91"/>
        <v>52963</v>
      </c>
      <c r="D473" s="47">
        <f t="shared" si="99"/>
        <v>53053</v>
      </c>
      <c r="E473" s="61" t="e">
        <f>VLOOKUP(D473,'Kursy BM'!A:F,3,FALSE)</f>
        <v>#N/A</v>
      </c>
      <c r="F473" s="61" t="e">
        <f>IFERROR(IFERROR(IFERROR(VLOOKUP(D473,'Kursy średnie NBP'!A:G,4,FALSE),VLOOKUP(D473-1,'Kursy średnie NBP'!A:G,4,FALSE)),VLOOKUP(D473-2,'Kursy średnie NBP'!A:G,4,FALSE)),VLOOKUP(D473-3,'Kursy średnie NBP'!A:G,4,FALSE))</f>
        <v>#N/A</v>
      </c>
      <c r="G473" s="53">
        <f>IFERROR(VLOOKUP(C473,'LIBOR 3M CHF'!A:B,2,FALSE)+$D$1,'LIBOR 3M CHF'!$B$34+$D$1)</f>
        <v>1.2189999999999999E-2</v>
      </c>
      <c r="H473" s="60">
        <f t="shared" si="86"/>
        <v>0</v>
      </c>
      <c r="I473" s="60">
        <f t="shared" si="87"/>
        <v>0</v>
      </c>
      <c r="J473" s="60">
        <f t="shared" si="92"/>
        <v>0</v>
      </c>
      <c r="K473" s="60">
        <f t="shared" si="88"/>
        <v>4.0870418160920963E-11</v>
      </c>
      <c r="L473" s="60" t="e">
        <f t="shared" si="93"/>
        <v>#N/A</v>
      </c>
      <c r="M473" s="60" t="e">
        <f t="shared" si="94"/>
        <v>#N/A</v>
      </c>
      <c r="N473" s="60">
        <f t="shared" si="95"/>
        <v>0</v>
      </c>
      <c r="O473" s="60">
        <f t="shared" si="89"/>
        <v>0</v>
      </c>
      <c r="P473" s="60">
        <f t="shared" si="90"/>
        <v>0</v>
      </c>
      <c r="Q473" s="60">
        <f t="shared" si="96"/>
        <v>0</v>
      </c>
      <c r="R473" s="60">
        <f t="shared" si="97"/>
        <v>3.9904080040287226E-11</v>
      </c>
      <c r="S473" s="60">
        <f t="shared" si="98"/>
        <v>0</v>
      </c>
    </row>
    <row r="474" spans="1:19" ht="15">
      <c r="A474" s="51">
        <v>37</v>
      </c>
      <c r="B474" s="52">
        <v>444</v>
      </c>
      <c r="C474" s="47">
        <f t="shared" si="91"/>
        <v>53053</v>
      </c>
      <c r="D474" s="47">
        <f t="shared" si="99"/>
        <v>53083</v>
      </c>
      <c r="E474" s="61" t="e">
        <f>VLOOKUP(D474,'Kursy BM'!A:F,3,FALSE)</f>
        <v>#N/A</v>
      </c>
      <c r="F474" s="61" t="e">
        <f>IFERROR(IFERROR(IFERROR(VLOOKUP(D474,'Kursy średnie NBP'!A:G,4,FALSE),VLOOKUP(D474-1,'Kursy średnie NBP'!A:G,4,FALSE)),VLOOKUP(D474-2,'Kursy średnie NBP'!A:G,4,FALSE)),VLOOKUP(D474-3,'Kursy średnie NBP'!A:G,4,FALSE))</f>
        <v>#N/A</v>
      </c>
      <c r="G474" s="53">
        <f>IFERROR(VLOOKUP(C474,'LIBOR 3M CHF'!A:B,2,FALSE)+$D$1,'LIBOR 3M CHF'!$B$34+$D$1)</f>
        <v>1.2189999999999999E-2</v>
      </c>
      <c r="H474" s="60">
        <f t="shared" si="86"/>
        <v>0</v>
      </c>
      <c r="I474" s="60">
        <f t="shared" si="87"/>
        <v>0</v>
      </c>
      <c r="J474" s="60">
        <f t="shared" si="92"/>
        <v>0</v>
      </c>
      <c r="K474" s="60">
        <f t="shared" si="88"/>
        <v>4.0870418160920963E-11</v>
      </c>
      <c r="L474" s="60" t="e">
        <f t="shared" si="93"/>
        <v>#N/A</v>
      </c>
      <c r="M474" s="60" t="e">
        <f t="shared" si="94"/>
        <v>#N/A</v>
      </c>
      <c r="N474" s="60">
        <f t="shared" si="95"/>
        <v>0</v>
      </c>
      <c r="O474" s="60">
        <f t="shared" si="89"/>
        <v>0</v>
      </c>
      <c r="P474" s="60">
        <f t="shared" si="90"/>
        <v>0</v>
      </c>
      <c r="Q474" s="60">
        <f t="shared" si="96"/>
        <v>0</v>
      </c>
      <c r="R474" s="60">
        <f t="shared" si="97"/>
        <v>3.9904080040287226E-11</v>
      </c>
      <c r="S474" s="60">
        <f t="shared" si="98"/>
        <v>0</v>
      </c>
    </row>
    <row r="475" spans="1:19" ht="15">
      <c r="A475" s="49">
        <v>38</v>
      </c>
      <c r="B475" s="50">
        <v>445</v>
      </c>
      <c r="C475" s="47">
        <f t="shared" si="91"/>
        <v>53053</v>
      </c>
      <c r="D475" s="47">
        <f t="shared" si="99"/>
        <v>53114</v>
      </c>
      <c r="E475" s="61" t="e">
        <f>VLOOKUP(D475,'Kursy BM'!A:F,3,FALSE)</f>
        <v>#N/A</v>
      </c>
      <c r="F475" s="61" t="e">
        <f>IFERROR(IFERROR(IFERROR(VLOOKUP(D475,'Kursy średnie NBP'!A:G,4,FALSE),VLOOKUP(D475-1,'Kursy średnie NBP'!A:G,4,FALSE)),VLOOKUP(D475-2,'Kursy średnie NBP'!A:G,4,FALSE)),VLOOKUP(D475-3,'Kursy średnie NBP'!A:G,4,FALSE))</f>
        <v>#N/A</v>
      </c>
      <c r="G475" s="53">
        <f>IFERROR(VLOOKUP(C475,'LIBOR 3M CHF'!A:B,2,FALSE)+$D$1,'LIBOR 3M CHF'!$B$34+$D$1)</f>
        <v>1.2189999999999999E-2</v>
      </c>
      <c r="H475" s="60">
        <f t="shared" si="86"/>
        <v>0</v>
      </c>
      <c r="I475" s="60">
        <f t="shared" si="87"/>
        <v>0</v>
      </c>
      <c r="J475" s="60">
        <f t="shared" si="92"/>
        <v>0</v>
      </c>
      <c r="K475" s="60">
        <f t="shared" si="88"/>
        <v>4.0870418160920963E-11</v>
      </c>
      <c r="L475" s="60" t="e">
        <f t="shared" si="93"/>
        <v>#N/A</v>
      </c>
      <c r="M475" s="60" t="e">
        <f t="shared" si="94"/>
        <v>#N/A</v>
      </c>
      <c r="N475" s="60">
        <f t="shared" si="95"/>
        <v>0</v>
      </c>
      <c r="O475" s="60">
        <f t="shared" si="89"/>
        <v>0</v>
      </c>
      <c r="P475" s="60">
        <f t="shared" si="90"/>
        <v>0</v>
      </c>
      <c r="Q475" s="60">
        <f t="shared" si="96"/>
        <v>0</v>
      </c>
      <c r="R475" s="60">
        <f t="shared" si="97"/>
        <v>3.9904080040287226E-11</v>
      </c>
      <c r="S475" s="60">
        <f t="shared" si="98"/>
        <v>0</v>
      </c>
    </row>
    <row r="476" spans="1:19" ht="15">
      <c r="A476" s="49">
        <v>38</v>
      </c>
      <c r="B476" s="50">
        <v>446</v>
      </c>
      <c r="C476" s="47">
        <f t="shared" si="91"/>
        <v>53053</v>
      </c>
      <c r="D476" s="47">
        <f t="shared" si="99"/>
        <v>53144</v>
      </c>
      <c r="E476" s="61" t="e">
        <f>VLOOKUP(D476,'Kursy BM'!A:F,3,FALSE)</f>
        <v>#N/A</v>
      </c>
      <c r="F476" s="61" t="e">
        <f>IFERROR(IFERROR(IFERROR(VLOOKUP(D476,'Kursy średnie NBP'!A:G,4,FALSE),VLOOKUP(D476-1,'Kursy średnie NBP'!A:G,4,FALSE)),VLOOKUP(D476-2,'Kursy średnie NBP'!A:G,4,FALSE)),VLOOKUP(D476-3,'Kursy średnie NBP'!A:G,4,FALSE))</f>
        <v>#N/A</v>
      </c>
      <c r="G476" s="53">
        <f>IFERROR(VLOOKUP(C476,'LIBOR 3M CHF'!A:B,2,FALSE)+$D$1,'LIBOR 3M CHF'!$B$34+$D$1)</f>
        <v>1.2189999999999999E-2</v>
      </c>
      <c r="H476" s="60">
        <f t="shared" si="86"/>
        <v>0</v>
      </c>
      <c r="I476" s="60">
        <f t="shared" si="87"/>
        <v>0</v>
      </c>
      <c r="J476" s="60">
        <f t="shared" si="92"/>
        <v>0</v>
      </c>
      <c r="K476" s="60">
        <f t="shared" si="88"/>
        <v>4.0870418160920963E-11</v>
      </c>
      <c r="L476" s="60" t="e">
        <f t="shared" si="93"/>
        <v>#N/A</v>
      </c>
      <c r="M476" s="60" t="e">
        <f t="shared" si="94"/>
        <v>#N/A</v>
      </c>
      <c r="N476" s="60">
        <f t="shared" si="95"/>
        <v>0</v>
      </c>
      <c r="O476" s="60">
        <f t="shared" si="89"/>
        <v>0</v>
      </c>
      <c r="P476" s="60">
        <f t="shared" si="90"/>
        <v>0</v>
      </c>
      <c r="Q476" s="60">
        <f t="shared" si="96"/>
        <v>0</v>
      </c>
      <c r="R476" s="60">
        <f t="shared" si="97"/>
        <v>3.9904080040287226E-11</v>
      </c>
      <c r="S476" s="60">
        <f t="shared" si="98"/>
        <v>0</v>
      </c>
    </row>
    <row r="477" spans="1:19" ht="15">
      <c r="A477" s="49">
        <v>38</v>
      </c>
      <c r="B477" s="50">
        <v>447</v>
      </c>
      <c r="C477" s="47">
        <f t="shared" si="91"/>
        <v>53144</v>
      </c>
      <c r="D477" s="47">
        <f t="shared" si="99"/>
        <v>53175</v>
      </c>
      <c r="E477" s="61" t="e">
        <f>VLOOKUP(D477,'Kursy BM'!A:F,3,FALSE)</f>
        <v>#N/A</v>
      </c>
      <c r="F477" s="61" t="e">
        <f>IFERROR(IFERROR(IFERROR(VLOOKUP(D477,'Kursy średnie NBP'!A:G,4,FALSE),VLOOKUP(D477-1,'Kursy średnie NBP'!A:G,4,FALSE)),VLOOKUP(D477-2,'Kursy średnie NBP'!A:G,4,FALSE)),VLOOKUP(D477-3,'Kursy średnie NBP'!A:G,4,FALSE))</f>
        <v>#N/A</v>
      </c>
      <c r="G477" s="53">
        <f>IFERROR(VLOOKUP(C477,'LIBOR 3M CHF'!A:B,2,FALSE)+$D$1,'LIBOR 3M CHF'!$B$34+$D$1)</f>
        <v>1.2189999999999999E-2</v>
      </c>
      <c r="H477" s="60">
        <f t="shared" si="86"/>
        <v>0</v>
      </c>
      <c r="I477" s="60">
        <f t="shared" si="87"/>
        <v>0</v>
      </c>
      <c r="J477" s="60">
        <f t="shared" si="92"/>
        <v>0</v>
      </c>
      <c r="K477" s="60">
        <f t="shared" si="88"/>
        <v>4.0870418160920963E-11</v>
      </c>
      <c r="L477" s="60" t="e">
        <f t="shared" si="93"/>
        <v>#N/A</v>
      </c>
      <c r="M477" s="60" t="e">
        <f t="shared" si="94"/>
        <v>#N/A</v>
      </c>
      <c r="N477" s="60">
        <f t="shared" si="95"/>
        <v>0</v>
      </c>
      <c r="O477" s="60">
        <f t="shared" si="89"/>
        <v>0</v>
      </c>
      <c r="P477" s="60">
        <f t="shared" si="90"/>
        <v>0</v>
      </c>
      <c r="Q477" s="60">
        <f t="shared" si="96"/>
        <v>0</v>
      </c>
      <c r="R477" s="60">
        <f t="shared" si="97"/>
        <v>3.9904080040287226E-11</v>
      </c>
      <c r="S477" s="60">
        <f t="shared" si="98"/>
        <v>0</v>
      </c>
    </row>
    <row r="478" spans="1:19" ht="15">
      <c r="A478" s="49">
        <v>38</v>
      </c>
      <c r="B478" s="50">
        <v>448</v>
      </c>
      <c r="C478" s="47">
        <f t="shared" si="91"/>
        <v>53144</v>
      </c>
      <c r="D478" s="47">
        <f t="shared" si="99"/>
        <v>53206</v>
      </c>
      <c r="E478" s="61" t="e">
        <f>VLOOKUP(D478,'Kursy BM'!A:F,3,FALSE)</f>
        <v>#N/A</v>
      </c>
      <c r="F478" s="61" t="e">
        <f>IFERROR(IFERROR(IFERROR(VLOOKUP(D478,'Kursy średnie NBP'!A:G,4,FALSE),VLOOKUP(D478-1,'Kursy średnie NBP'!A:G,4,FALSE)),VLOOKUP(D478-2,'Kursy średnie NBP'!A:G,4,FALSE)),VLOOKUP(D478-3,'Kursy średnie NBP'!A:G,4,FALSE))</f>
        <v>#N/A</v>
      </c>
      <c r="G478" s="53">
        <f>IFERROR(VLOOKUP(C478,'LIBOR 3M CHF'!A:B,2,FALSE)+$D$1,'LIBOR 3M CHF'!$B$34+$D$1)</f>
        <v>1.2189999999999999E-2</v>
      </c>
      <c r="H478" s="60">
        <f t="shared" si="86"/>
        <v>0</v>
      </c>
      <c r="I478" s="60">
        <f t="shared" si="87"/>
        <v>0</v>
      </c>
      <c r="J478" s="60">
        <f t="shared" si="92"/>
        <v>0</v>
      </c>
      <c r="K478" s="60">
        <f t="shared" si="88"/>
        <v>4.0870418160920963E-11</v>
      </c>
      <c r="L478" s="60" t="e">
        <f t="shared" si="93"/>
        <v>#N/A</v>
      </c>
      <c r="M478" s="60" t="e">
        <f t="shared" si="94"/>
        <v>#N/A</v>
      </c>
      <c r="N478" s="60">
        <f t="shared" si="95"/>
        <v>0</v>
      </c>
      <c r="O478" s="60">
        <f t="shared" si="89"/>
        <v>0</v>
      </c>
      <c r="P478" s="60">
        <f t="shared" si="90"/>
        <v>0</v>
      </c>
      <c r="Q478" s="60">
        <f t="shared" si="96"/>
        <v>0</v>
      </c>
      <c r="R478" s="60">
        <f t="shared" si="97"/>
        <v>3.9904080040287226E-11</v>
      </c>
      <c r="S478" s="60">
        <f t="shared" si="98"/>
        <v>0</v>
      </c>
    </row>
    <row r="479" spans="1:19" ht="15">
      <c r="A479" s="49">
        <v>38</v>
      </c>
      <c r="B479" s="50">
        <v>449</v>
      </c>
      <c r="C479" s="47">
        <f t="shared" si="91"/>
        <v>53144</v>
      </c>
      <c r="D479" s="47">
        <f t="shared" si="99"/>
        <v>53236</v>
      </c>
      <c r="E479" s="61" t="e">
        <f>VLOOKUP(D479,'Kursy BM'!A:F,3,FALSE)</f>
        <v>#N/A</v>
      </c>
      <c r="F479" s="61" t="e">
        <f>IFERROR(IFERROR(IFERROR(VLOOKUP(D479,'Kursy średnie NBP'!A:G,4,FALSE),VLOOKUP(D479-1,'Kursy średnie NBP'!A:G,4,FALSE)),VLOOKUP(D479-2,'Kursy średnie NBP'!A:G,4,FALSE)),VLOOKUP(D479-3,'Kursy średnie NBP'!A:G,4,FALSE))</f>
        <v>#N/A</v>
      </c>
      <c r="G479" s="53">
        <f>IFERROR(VLOOKUP(C479,'LIBOR 3M CHF'!A:B,2,FALSE)+$D$1,'LIBOR 3M CHF'!$B$34+$D$1)</f>
        <v>1.2189999999999999E-2</v>
      </c>
      <c r="H479" s="60">
        <f t="shared" ref="H479:H542" si="100">IF(K478&gt;0.001,IPMT(G479/12,1,$D$6-B479+1,-K478),0)</f>
        <v>0</v>
      </c>
      <c r="I479" s="60">
        <f t="shared" ref="I479:I510" si="101">IF(K478 &gt; 0.001,PPMT(G479/12,1,$D$6-B479+1,-K478),0)</f>
        <v>0</v>
      </c>
      <c r="J479" s="60">
        <f t="shared" si="92"/>
        <v>0</v>
      </c>
      <c r="K479" s="60">
        <f t="shared" ref="K479:K510" si="102">K478-I479</f>
        <v>4.0870418160920963E-11</v>
      </c>
      <c r="L479" s="60" t="e">
        <f t="shared" si="93"/>
        <v>#N/A</v>
      </c>
      <c r="M479" s="60" t="e">
        <f t="shared" si="94"/>
        <v>#N/A</v>
      </c>
      <c r="N479" s="60">
        <f t="shared" si="95"/>
        <v>0</v>
      </c>
      <c r="O479" s="60">
        <f t="shared" ref="O479:O510" si="103">IF(R478&gt;0.001,IPMT(G479/12,1,$D$6-B479+1,-R478),0)</f>
        <v>0</v>
      </c>
      <c r="P479" s="60">
        <f t="shared" ref="P479:P510" si="104">IF(R478&gt;0.001,PPMT(G479/12,1,$D$6-B479+1,-R478),0)</f>
        <v>0</v>
      </c>
      <c r="Q479" s="60">
        <f t="shared" si="96"/>
        <v>0</v>
      </c>
      <c r="R479" s="60">
        <f t="shared" si="97"/>
        <v>3.9904080040287226E-11</v>
      </c>
      <c r="S479" s="60">
        <f t="shared" si="98"/>
        <v>0</v>
      </c>
    </row>
    <row r="480" spans="1:19" ht="15">
      <c r="A480" s="49">
        <v>38</v>
      </c>
      <c r="B480" s="50">
        <v>450</v>
      </c>
      <c r="C480" s="47">
        <f t="shared" ref="C480:C510" si="105">DATE(YEAR(D480),(ROUNDUP((MONTH(D480)-1)/3,0)*3)-2,DAY(D480))</f>
        <v>53236</v>
      </c>
      <c r="D480" s="47">
        <f t="shared" si="99"/>
        <v>53267</v>
      </c>
      <c r="E480" s="61" t="e">
        <f>VLOOKUP(D480,'Kursy BM'!A:F,3,FALSE)</f>
        <v>#N/A</v>
      </c>
      <c r="F480" s="61" t="e">
        <f>IFERROR(IFERROR(IFERROR(VLOOKUP(D480,'Kursy średnie NBP'!A:G,4,FALSE),VLOOKUP(D480-1,'Kursy średnie NBP'!A:G,4,FALSE)),VLOOKUP(D480-2,'Kursy średnie NBP'!A:G,4,FALSE)),VLOOKUP(D480-3,'Kursy średnie NBP'!A:G,4,FALSE))</f>
        <v>#N/A</v>
      </c>
      <c r="G480" s="53">
        <f>IFERROR(VLOOKUP(C480,'LIBOR 3M CHF'!A:B,2,FALSE)+$D$1,'LIBOR 3M CHF'!$B$34+$D$1)</f>
        <v>1.2189999999999999E-2</v>
      </c>
      <c r="H480" s="60">
        <f t="shared" si="100"/>
        <v>0</v>
      </c>
      <c r="I480" s="60">
        <f t="shared" si="101"/>
        <v>0</v>
      </c>
      <c r="J480" s="60">
        <f t="shared" ref="J480:J510" si="106">H480+I480</f>
        <v>0</v>
      </c>
      <c r="K480" s="60">
        <f t="shared" si="102"/>
        <v>4.0870418160920963E-11</v>
      </c>
      <c r="L480" s="60" t="e">
        <f t="shared" ref="L480:L510" si="107">J480*E480</f>
        <v>#N/A</v>
      </c>
      <c r="M480" s="60" t="e">
        <f t="shared" ref="M480:M510" si="108">J480*F480</f>
        <v>#N/A</v>
      </c>
      <c r="N480" s="60">
        <f t="shared" ref="N480:N510" si="109">IFERROR(IF(D480&lt;$D$7,L480-M480,0),0)</f>
        <v>0</v>
      </c>
      <c r="O480" s="60">
        <f t="shared" si="103"/>
        <v>0</v>
      </c>
      <c r="P480" s="60">
        <f t="shared" si="104"/>
        <v>0</v>
      </c>
      <c r="Q480" s="60">
        <f t="shared" ref="Q480:Q510" si="110">O480+P480</f>
        <v>0</v>
      </c>
      <c r="R480" s="60">
        <f t="shared" ref="R480:R510" si="111">R479-P480</f>
        <v>3.9904080040287226E-11</v>
      </c>
      <c r="S480" s="60">
        <f t="shared" ref="S480:S510" si="112">H480-O480</f>
        <v>0</v>
      </c>
    </row>
    <row r="481" spans="1:19" ht="15">
      <c r="A481" s="49">
        <v>38</v>
      </c>
      <c r="B481" s="50">
        <v>451</v>
      </c>
      <c r="C481" s="47">
        <f t="shared" si="105"/>
        <v>53236</v>
      </c>
      <c r="D481" s="47">
        <f t="shared" ref="D481:D510" si="113">DATE(YEAR(D480),MONTH(D480)+1,DAY(D480))</f>
        <v>53297</v>
      </c>
      <c r="E481" s="61" t="e">
        <f>VLOOKUP(D481,'Kursy BM'!A:F,3,FALSE)</f>
        <v>#N/A</v>
      </c>
      <c r="F481" s="61" t="e">
        <f>IFERROR(IFERROR(IFERROR(VLOOKUP(D481,'Kursy średnie NBP'!A:G,4,FALSE),VLOOKUP(D481-1,'Kursy średnie NBP'!A:G,4,FALSE)),VLOOKUP(D481-2,'Kursy średnie NBP'!A:G,4,FALSE)),VLOOKUP(D481-3,'Kursy średnie NBP'!A:G,4,FALSE))</f>
        <v>#N/A</v>
      </c>
      <c r="G481" s="53">
        <f>IFERROR(VLOOKUP(C481,'LIBOR 3M CHF'!A:B,2,FALSE)+$D$1,'LIBOR 3M CHF'!$B$34+$D$1)</f>
        <v>1.2189999999999999E-2</v>
      </c>
      <c r="H481" s="60">
        <f t="shared" si="100"/>
        <v>0</v>
      </c>
      <c r="I481" s="60">
        <f t="shared" si="101"/>
        <v>0</v>
      </c>
      <c r="J481" s="60">
        <f t="shared" si="106"/>
        <v>0</v>
      </c>
      <c r="K481" s="60">
        <f t="shared" si="102"/>
        <v>4.0870418160920963E-11</v>
      </c>
      <c r="L481" s="60" t="e">
        <f t="shared" si="107"/>
        <v>#N/A</v>
      </c>
      <c r="M481" s="60" t="e">
        <f t="shared" si="108"/>
        <v>#N/A</v>
      </c>
      <c r="N481" s="60">
        <f t="shared" si="109"/>
        <v>0</v>
      </c>
      <c r="O481" s="60">
        <f t="shared" si="103"/>
        <v>0</v>
      </c>
      <c r="P481" s="60">
        <f t="shared" si="104"/>
        <v>0</v>
      </c>
      <c r="Q481" s="60">
        <f t="shared" si="110"/>
        <v>0</v>
      </c>
      <c r="R481" s="60">
        <f t="shared" si="111"/>
        <v>3.9904080040287226E-11</v>
      </c>
      <c r="S481" s="60">
        <f t="shared" si="112"/>
        <v>0</v>
      </c>
    </row>
    <row r="482" spans="1:19" ht="15">
      <c r="A482" s="49">
        <v>38</v>
      </c>
      <c r="B482" s="50">
        <v>452</v>
      </c>
      <c r="C482" s="47">
        <f t="shared" si="105"/>
        <v>53236</v>
      </c>
      <c r="D482" s="47">
        <f t="shared" si="113"/>
        <v>53328</v>
      </c>
      <c r="E482" s="61" t="e">
        <f>VLOOKUP(D482,'Kursy BM'!A:F,3,FALSE)</f>
        <v>#N/A</v>
      </c>
      <c r="F482" s="61" t="e">
        <f>IFERROR(IFERROR(IFERROR(VLOOKUP(D482,'Kursy średnie NBP'!A:G,4,FALSE),VLOOKUP(D482-1,'Kursy średnie NBP'!A:G,4,FALSE)),VLOOKUP(D482-2,'Kursy średnie NBP'!A:G,4,FALSE)),VLOOKUP(D482-3,'Kursy średnie NBP'!A:G,4,FALSE))</f>
        <v>#N/A</v>
      </c>
      <c r="G482" s="53">
        <f>IFERROR(VLOOKUP(C482,'LIBOR 3M CHF'!A:B,2,FALSE)+$D$1,'LIBOR 3M CHF'!$B$34+$D$1)</f>
        <v>1.2189999999999999E-2</v>
      </c>
      <c r="H482" s="60">
        <f t="shared" si="100"/>
        <v>0</v>
      </c>
      <c r="I482" s="60">
        <f t="shared" si="101"/>
        <v>0</v>
      </c>
      <c r="J482" s="60">
        <f t="shared" si="106"/>
        <v>0</v>
      </c>
      <c r="K482" s="60">
        <f t="shared" si="102"/>
        <v>4.0870418160920963E-11</v>
      </c>
      <c r="L482" s="60" t="e">
        <f t="shared" si="107"/>
        <v>#N/A</v>
      </c>
      <c r="M482" s="60" t="e">
        <f t="shared" si="108"/>
        <v>#N/A</v>
      </c>
      <c r="N482" s="60">
        <f t="shared" si="109"/>
        <v>0</v>
      </c>
      <c r="O482" s="60">
        <f t="shared" si="103"/>
        <v>0</v>
      </c>
      <c r="P482" s="60">
        <f t="shared" si="104"/>
        <v>0</v>
      </c>
      <c r="Q482" s="60">
        <f t="shared" si="110"/>
        <v>0</v>
      </c>
      <c r="R482" s="60">
        <f t="shared" si="111"/>
        <v>3.9904080040287226E-11</v>
      </c>
      <c r="S482" s="60">
        <f t="shared" si="112"/>
        <v>0</v>
      </c>
    </row>
    <row r="483" spans="1:19" ht="15">
      <c r="A483" s="49">
        <v>38</v>
      </c>
      <c r="B483" s="50">
        <v>453</v>
      </c>
      <c r="C483" s="47">
        <f t="shared" si="105"/>
        <v>53328</v>
      </c>
      <c r="D483" s="47">
        <f t="shared" si="113"/>
        <v>53359</v>
      </c>
      <c r="E483" s="61" t="e">
        <f>VLOOKUP(D483,'Kursy BM'!A:F,3,FALSE)</f>
        <v>#N/A</v>
      </c>
      <c r="F483" s="61" t="e">
        <f>IFERROR(IFERROR(IFERROR(VLOOKUP(D483,'Kursy średnie NBP'!A:G,4,FALSE),VLOOKUP(D483-1,'Kursy średnie NBP'!A:G,4,FALSE)),VLOOKUP(D483-2,'Kursy średnie NBP'!A:G,4,FALSE)),VLOOKUP(D483-3,'Kursy średnie NBP'!A:G,4,FALSE))</f>
        <v>#N/A</v>
      </c>
      <c r="G483" s="53">
        <f>IFERROR(VLOOKUP(C483,'LIBOR 3M CHF'!A:B,2,FALSE)+$D$1,'LIBOR 3M CHF'!$B$34+$D$1)</f>
        <v>1.2189999999999999E-2</v>
      </c>
      <c r="H483" s="60">
        <f t="shared" si="100"/>
        <v>0</v>
      </c>
      <c r="I483" s="60">
        <f t="shared" si="101"/>
        <v>0</v>
      </c>
      <c r="J483" s="60">
        <f t="shared" si="106"/>
        <v>0</v>
      </c>
      <c r="K483" s="60">
        <f t="shared" si="102"/>
        <v>4.0870418160920963E-11</v>
      </c>
      <c r="L483" s="60" t="e">
        <f t="shared" si="107"/>
        <v>#N/A</v>
      </c>
      <c r="M483" s="60" t="e">
        <f t="shared" si="108"/>
        <v>#N/A</v>
      </c>
      <c r="N483" s="60">
        <f t="shared" si="109"/>
        <v>0</v>
      </c>
      <c r="O483" s="60">
        <f t="shared" si="103"/>
        <v>0</v>
      </c>
      <c r="P483" s="60">
        <f t="shared" si="104"/>
        <v>0</v>
      </c>
      <c r="Q483" s="60">
        <f t="shared" si="110"/>
        <v>0</v>
      </c>
      <c r="R483" s="60">
        <f t="shared" si="111"/>
        <v>3.9904080040287226E-11</v>
      </c>
      <c r="S483" s="60">
        <f t="shared" si="112"/>
        <v>0</v>
      </c>
    </row>
    <row r="484" spans="1:19" ht="15">
      <c r="A484" s="49">
        <v>38</v>
      </c>
      <c r="B484" s="50">
        <v>454</v>
      </c>
      <c r="C484" s="47">
        <f t="shared" si="105"/>
        <v>53328</v>
      </c>
      <c r="D484" s="47">
        <f t="shared" si="113"/>
        <v>53387</v>
      </c>
      <c r="E484" s="61" t="e">
        <f>VLOOKUP(D484,'Kursy BM'!A:F,3,FALSE)</f>
        <v>#N/A</v>
      </c>
      <c r="F484" s="61" t="e">
        <f>IFERROR(IFERROR(IFERROR(VLOOKUP(D484,'Kursy średnie NBP'!A:G,4,FALSE),VLOOKUP(D484-1,'Kursy średnie NBP'!A:G,4,FALSE)),VLOOKUP(D484-2,'Kursy średnie NBP'!A:G,4,FALSE)),VLOOKUP(D484-3,'Kursy średnie NBP'!A:G,4,FALSE))</f>
        <v>#N/A</v>
      </c>
      <c r="G484" s="53">
        <f>IFERROR(VLOOKUP(C484,'LIBOR 3M CHF'!A:B,2,FALSE)+$D$1,'LIBOR 3M CHF'!$B$34+$D$1)</f>
        <v>1.2189999999999999E-2</v>
      </c>
      <c r="H484" s="60">
        <f t="shared" si="100"/>
        <v>0</v>
      </c>
      <c r="I484" s="60">
        <f t="shared" si="101"/>
        <v>0</v>
      </c>
      <c r="J484" s="60">
        <f t="shared" si="106"/>
        <v>0</v>
      </c>
      <c r="K484" s="60">
        <f t="shared" si="102"/>
        <v>4.0870418160920963E-11</v>
      </c>
      <c r="L484" s="60" t="e">
        <f t="shared" si="107"/>
        <v>#N/A</v>
      </c>
      <c r="M484" s="60" t="e">
        <f t="shared" si="108"/>
        <v>#N/A</v>
      </c>
      <c r="N484" s="60">
        <f t="shared" si="109"/>
        <v>0</v>
      </c>
      <c r="O484" s="60">
        <f t="shared" si="103"/>
        <v>0</v>
      </c>
      <c r="P484" s="60">
        <f t="shared" si="104"/>
        <v>0</v>
      </c>
      <c r="Q484" s="60">
        <f t="shared" si="110"/>
        <v>0</v>
      </c>
      <c r="R484" s="60">
        <f t="shared" si="111"/>
        <v>3.9904080040287226E-11</v>
      </c>
      <c r="S484" s="60">
        <f t="shared" si="112"/>
        <v>0</v>
      </c>
    </row>
    <row r="485" spans="1:19" ht="15">
      <c r="A485" s="49">
        <v>38</v>
      </c>
      <c r="B485" s="50">
        <v>455</v>
      </c>
      <c r="C485" s="47">
        <f t="shared" si="105"/>
        <v>53328</v>
      </c>
      <c r="D485" s="47">
        <f t="shared" si="113"/>
        <v>53418</v>
      </c>
      <c r="E485" s="61" t="e">
        <f>VLOOKUP(D485,'Kursy BM'!A:F,3,FALSE)</f>
        <v>#N/A</v>
      </c>
      <c r="F485" s="61" t="e">
        <f>IFERROR(IFERROR(IFERROR(VLOOKUP(D485,'Kursy średnie NBP'!A:G,4,FALSE),VLOOKUP(D485-1,'Kursy średnie NBP'!A:G,4,FALSE)),VLOOKUP(D485-2,'Kursy średnie NBP'!A:G,4,FALSE)),VLOOKUP(D485-3,'Kursy średnie NBP'!A:G,4,FALSE))</f>
        <v>#N/A</v>
      </c>
      <c r="G485" s="53">
        <f>IFERROR(VLOOKUP(C485,'LIBOR 3M CHF'!A:B,2,FALSE)+$D$1,'LIBOR 3M CHF'!$B$34+$D$1)</f>
        <v>1.2189999999999999E-2</v>
      </c>
      <c r="H485" s="60">
        <f t="shared" si="100"/>
        <v>0</v>
      </c>
      <c r="I485" s="60">
        <f t="shared" si="101"/>
        <v>0</v>
      </c>
      <c r="J485" s="60">
        <f t="shared" si="106"/>
        <v>0</v>
      </c>
      <c r="K485" s="60">
        <f t="shared" si="102"/>
        <v>4.0870418160920963E-11</v>
      </c>
      <c r="L485" s="60" t="e">
        <f t="shared" si="107"/>
        <v>#N/A</v>
      </c>
      <c r="M485" s="60" t="e">
        <f t="shared" si="108"/>
        <v>#N/A</v>
      </c>
      <c r="N485" s="60">
        <f t="shared" si="109"/>
        <v>0</v>
      </c>
      <c r="O485" s="60">
        <f t="shared" si="103"/>
        <v>0</v>
      </c>
      <c r="P485" s="60">
        <f t="shared" si="104"/>
        <v>0</v>
      </c>
      <c r="Q485" s="60">
        <f t="shared" si="110"/>
        <v>0</v>
      </c>
      <c r="R485" s="60">
        <f t="shared" si="111"/>
        <v>3.9904080040287226E-11</v>
      </c>
      <c r="S485" s="60">
        <f t="shared" si="112"/>
        <v>0</v>
      </c>
    </row>
    <row r="486" spans="1:19" ht="15">
      <c r="A486" s="49">
        <v>38</v>
      </c>
      <c r="B486" s="50">
        <v>456</v>
      </c>
      <c r="C486" s="47">
        <f t="shared" si="105"/>
        <v>53418</v>
      </c>
      <c r="D486" s="47">
        <f t="shared" si="113"/>
        <v>53448</v>
      </c>
      <c r="E486" s="61" t="e">
        <f>VLOOKUP(D486,'Kursy BM'!A:F,3,FALSE)</f>
        <v>#N/A</v>
      </c>
      <c r="F486" s="61" t="e">
        <f>IFERROR(IFERROR(IFERROR(VLOOKUP(D486,'Kursy średnie NBP'!A:G,4,FALSE),VLOOKUP(D486-1,'Kursy średnie NBP'!A:G,4,FALSE)),VLOOKUP(D486-2,'Kursy średnie NBP'!A:G,4,FALSE)),VLOOKUP(D486-3,'Kursy średnie NBP'!A:G,4,FALSE))</f>
        <v>#N/A</v>
      </c>
      <c r="G486" s="53">
        <f>IFERROR(VLOOKUP(C486,'LIBOR 3M CHF'!A:B,2,FALSE)+$D$1,'LIBOR 3M CHF'!$B$34+$D$1)</f>
        <v>1.2189999999999999E-2</v>
      </c>
      <c r="H486" s="60">
        <f t="shared" si="100"/>
        <v>0</v>
      </c>
      <c r="I486" s="60">
        <f t="shared" si="101"/>
        <v>0</v>
      </c>
      <c r="J486" s="60">
        <f t="shared" si="106"/>
        <v>0</v>
      </c>
      <c r="K486" s="60">
        <f t="shared" si="102"/>
        <v>4.0870418160920963E-11</v>
      </c>
      <c r="L486" s="60" t="e">
        <f t="shared" si="107"/>
        <v>#N/A</v>
      </c>
      <c r="M486" s="60" t="e">
        <f t="shared" si="108"/>
        <v>#N/A</v>
      </c>
      <c r="N486" s="60">
        <f t="shared" si="109"/>
        <v>0</v>
      </c>
      <c r="O486" s="60">
        <f t="shared" si="103"/>
        <v>0</v>
      </c>
      <c r="P486" s="60">
        <f t="shared" si="104"/>
        <v>0</v>
      </c>
      <c r="Q486" s="60">
        <f t="shared" si="110"/>
        <v>0</v>
      </c>
      <c r="R486" s="60">
        <f t="shared" si="111"/>
        <v>3.9904080040287226E-11</v>
      </c>
      <c r="S486" s="60">
        <f t="shared" si="112"/>
        <v>0</v>
      </c>
    </row>
    <row r="487" spans="1:19" ht="15">
      <c r="A487" s="51">
        <v>39</v>
      </c>
      <c r="B487" s="52">
        <v>457</v>
      </c>
      <c r="C487" s="47">
        <f t="shared" si="105"/>
        <v>53418</v>
      </c>
      <c r="D487" s="47">
        <f t="shared" si="113"/>
        <v>53479</v>
      </c>
      <c r="E487" s="61" t="e">
        <f>VLOOKUP(D487,'Kursy BM'!A:F,3,FALSE)</f>
        <v>#N/A</v>
      </c>
      <c r="F487" s="61" t="e">
        <f>IFERROR(IFERROR(IFERROR(VLOOKUP(D487,'Kursy średnie NBP'!A:G,4,FALSE),VLOOKUP(D487-1,'Kursy średnie NBP'!A:G,4,FALSE)),VLOOKUP(D487-2,'Kursy średnie NBP'!A:G,4,FALSE)),VLOOKUP(D487-3,'Kursy średnie NBP'!A:G,4,FALSE))</f>
        <v>#N/A</v>
      </c>
      <c r="G487" s="53">
        <f>IFERROR(VLOOKUP(C487,'LIBOR 3M CHF'!A:B,2,FALSE)+$D$1,'LIBOR 3M CHF'!$B$34+$D$1)</f>
        <v>1.2189999999999999E-2</v>
      </c>
      <c r="H487" s="60">
        <f t="shared" si="100"/>
        <v>0</v>
      </c>
      <c r="I487" s="60">
        <f t="shared" si="101"/>
        <v>0</v>
      </c>
      <c r="J487" s="60">
        <f t="shared" si="106"/>
        <v>0</v>
      </c>
      <c r="K487" s="60">
        <f t="shared" si="102"/>
        <v>4.0870418160920963E-11</v>
      </c>
      <c r="L487" s="60" t="e">
        <f t="shared" si="107"/>
        <v>#N/A</v>
      </c>
      <c r="M487" s="60" t="e">
        <f t="shared" si="108"/>
        <v>#N/A</v>
      </c>
      <c r="N487" s="60">
        <f t="shared" si="109"/>
        <v>0</v>
      </c>
      <c r="O487" s="60">
        <f t="shared" si="103"/>
        <v>0</v>
      </c>
      <c r="P487" s="60">
        <f t="shared" si="104"/>
        <v>0</v>
      </c>
      <c r="Q487" s="60">
        <f t="shared" si="110"/>
        <v>0</v>
      </c>
      <c r="R487" s="60">
        <f t="shared" si="111"/>
        <v>3.9904080040287226E-11</v>
      </c>
      <c r="S487" s="60">
        <f t="shared" si="112"/>
        <v>0</v>
      </c>
    </row>
    <row r="488" spans="1:19" ht="15">
      <c r="A488" s="51">
        <v>39</v>
      </c>
      <c r="B488" s="52">
        <v>458</v>
      </c>
      <c r="C488" s="47">
        <f t="shared" si="105"/>
        <v>53418</v>
      </c>
      <c r="D488" s="47">
        <f t="shared" si="113"/>
        <v>53509</v>
      </c>
      <c r="E488" s="61" t="e">
        <f>VLOOKUP(D488,'Kursy BM'!A:F,3,FALSE)</f>
        <v>#N/A</v>
      </c>
      <c r="F488" s="61" t="e">
        <f>IFERROR(IFERROR(IFERROR(VLOOKUP(D488,'Kursy średnie NBP'!A:G,4,FALSE),VLOOKUP(D488-1,'Kursy średnie NBP'!A:G,4,FALSE)),VLOOKUP(D488-2,'Kursy średnie NBP'!A:G,4,FALSE)),VLOOKUP(D488-3,'Kursy średnie NBP'!A:G,4,FALSE))</f>
        <v>#N/A</v>
      </c>
      <c r="G488" s="53">
        <f>IFERROR(VLOOKUP(C488,'LIBOR 3M CHF'!A:B,2,FALSE)+$D$1,'LIBOR 3M CHF'!$B$34+$D$1)</f>
        <v>1.2189999999999999E-2</v>
      </c>
      <c r="H488" s="60">
        <f t="shared" si="100"/>
        <v>0</v>
      </c>
      <c r="I488" s="60">
        <f t="shared" si="101"/>
        <v>0</v>
      </c>
      <c r="J488" s="60">
        <f t="shared" si="106"/>
        <v>0</v>
      </c>
      <c r="K488" s="60">
        <f t="shared" si="102"/>
        <v>4.0870418160920963E-11</v>
      </c>
      <c r="L488" s="60" t="e">
        <f t="shared" si="107"/>
        <v>#N/A</v>
      </c>
      <c r="M488" s="60" t="e">
        <f t="shared" si="108"/>
        <v>#N/A</v>
      </c>
      <c r="N488" s="60">
        <f t="shared" si="109"/>
        <v>0</v>
      </c>
      <c r="O488" s="60">
        <f t="shared" si="103"/>
        <v>0</v>
      </c>
      <c r="P488" s="60">
        <f t="shared" si="104"/>
        <v>0</v>
      </c>
      <c r="Q488" s="60">
        <f t="shared" si="110"/>
        <v>0</v>
      </c>
      <c r="R488" s="60">
        <f t="shared" si="111"/>
        <v>3.9904080040287226E-11</v>
      </c>
      <c r="S488" s="60">
        <f t="shared" si="112"/>
        <v>0</v>
      </c>
    </row>
    <row r="489" spans="1:19" ht="15">
      <c r="A489" s="51">
        <v>39</v>
      </c>
      <c r="B489" s="52">
        <v>459</v>
      </c>
      <c r="C489" s="47">
        <f t="shared" si="105"/>
        <v>53509</v>
      </c>
      <c r="D489" s="47">
        <f t="shared" si="113"/>
        <v>53540</v>
      </c>
      <c r="E489" s="61" t="e">
        <f>VLOOKUP(D489,'Kursy BM'!A:F,3,FALSE)</f>
        <v>#N/A</v>
      </c>
      <c r="F489" s="61" t="e">
        <f>IFERROR(IFERROR(IFERROR(VLOOKUP(D489,'Kursy średnie NBP'!A:G,4,FALSE),VLOOKUP(D489-1,'Kursy średnie NBP'!A:G,4,FALSE)),VLOOKUP(D489-2,'Kursy średnie NBP'!A:G,4,FALSE)),VLOOKUP(D489-3,'Kursy średnie NBP'!A:G,4,FALSE))</f>
        <v>#N/A</v>
      </c>
      <c r="G489" s="53">
        <f>IFERROR(VLOOKUP(C489,'LIBOR 3M CHF'!A:B,2,FALSE)+$D$1,'LIBOR 3M CHF'!$B$34+$D$1)</f>
        <v>1.2189999999999999E-2</v>
      </c>
      <c r="H489" s="60">
        <f t="shared" si="100"/>
        <v>0</v>
      </c>
      <c r="I489" s="60">
        <f t="shared" si="101"/>
        <v>0</v>
      </c>
      <c r="J489" s="60">
        <f t="shared" si="106"/>
        <v>0</v>
      </c>
      <c r="K489" s="60">
        <f t="shared" si="102"/>
        <v>4.0870418160920963E-11</v>
      </c>
      <c r="L489" s="60" t="e">
        <f t="shared" si="107"/>
        <v>#N/A</v>
      </c>
      <c r="M489" s="60" t="e">
        <f t="shared" si="108"/>
        <v>#N/A</v>
      </c>
      <c r="N489" s="60">
        <f t="shared" si="109"/>
        <v>0</v>
      </c>
      <c r="O489" s="60">
        <f t="shared" si="103"/>
        <v>0</v>
      </c>
      <c r="P489" s="60">
        <f t="shared" si="104"/>
        <v>0</v>
      </c>
      <c r="Q489" s="60">
        <f t="shared" si="110"/>
        <v>0</v>
      </c>
      <c r="R489" s="60">
        <f t="shared" si="111"/>
        <v>3.9904080040287226E-11</v>
      </c>
      <c r="S489" s="60">
        <f t="shared" si="112"/>
        <v>0</v>
      </c>
    </row>
    <row r="490" spans="1:19" ht="15">
      <c r="A490" s="51">
        <v>39</v>
      </c>
      <c r="B490" s="52">
        <v>460</v>
      </c>
      <c r="C490" s="47">
        <f t="shared" si="105"/>
        <v>53509</v>
      </c>
      <c r="D490" s="47">
        <f t="shared" si="113"/>
        <v>53571</v>
      </c>
      <c r="E490" s="61" t="e">
        <f>VLOOKUP(D490,'Kursy BM'!A:F,3,FALSE)</f>
        <v>#N/A</v>
      </c>
      <c r="F490" s="61" t="e">
        <f>IFERROR(IFERROR(IFERROR(VLOOKUP(D490,'Kursy średnie NBP'!A:G,4,FALSE),VLOOKUP(D490-1,'Kursy średnie NBP'!A:G,4,FALSE)),VLOOKUP(D490-2,'Kursy średnie NBP'!A:G,4,FALSE)),VLOOKUP(D490-3,'Kursy średnie NBP'!A:G,4,FALSE))</f>
        <v>#N/A</v>
      </c>
      <c r="G490" s="53">
        <f>IFERROR(VLOOKUP(C490,'LIBOR 3M CHF'!A:B,2,FALSE)+$D$1,'LIBOR 3M CHF'!$B$34+$D$1)</f>
        <v>1.2189999999999999E-2</v>
      </c>
      <c r="H490" s="60">
        <f t="shared" si="100"/>
        <v>0</v>
      </c>
      <c r="I490" s="60">
        <f t="shared" si="101"/>
        <v>0</v>
      </c>
      <c r="J490" s="60">
        <f t="shared" si="106"/>
        <v>0</v>
      </c>
      <c r="K490" s="60">
        <f t="shared" si="102"/>
        <v>4.0870418160920963E-11</v>
      </c>
      <c r="L490" s="60" t="e">
        <f t="shared" si="107"/>
        <v>#N/A</v>
      </c>
      <c r="M490" s="60" t="e">
        <f t="shared" si="108"/>
        <v>#N/A</v>
      </c>
      <c r="N490" s="60">
        <f t="shared" si="109"/>
        <v>0</v>
      </c>
      <c r="O490" s="60">
        <f t="shared" si="103"/>
        <v>0</v>
      </c>
      <c r="P490" s="60">
        <f t="shared" si="104"/>
        <v>0</v>
      </c>
      <c r="Q490" s="60">
        <f t="shared" si="110"/>
        <v>0</v>
      </c>
      <c r="R490" s="60">
        <f t="shared" si="111"/>
        <v>3.9904080040287226E-11</v>
      </c>
      <c r="S490" s="60">
        <f t="shared" si="112"/>
        <v>0</v>
      </c>
    </row>
    <row r="491" spans="1:19" ht="15">
      <c r="A491" s="51">
        <v>39</v>
      </c>
      <c r="B491" s="52">
        <v>461</v>
      </c>
      <c r="C491" s="47">
        <f t="shared" si="105"/>
        <v>53509</v>
      </c>
      <c r="D491" s="47">
        <f t="shared" si="113"/>
        <v>53601</v>
      </c>
      <c r="E491" s="61" t="e">
        <f>VLOOKUP(D491,'Kursy BM'!A:F,3,FALSE)</f>
        <v>#N/A</v>
      </c>
      <c r="F491" s="61" t="e">
        <f>IFERROR(IFERROR(IFERROR(VLOOKUP(D491,'Kursy średnie NBP'!A:G,4,FALSE),VLOOKUP(D491-1,'Kursy średnie NBP'!A:G,4,FALSE)),VLOOKUP(D491-2,'Kursy średnie NBP'!A:G,4,FALSE)),VLOOKUP(D491-3,'Kursy średnie NBP'!A:G,4,FALSE))</f>
        <v>#N/A</v>
      </c>
      <c r="G491" s="53">
        <f>IFERROR(VLOOKUP(C491,'LIBOR 3M CHF'!A:B,2,FALSE)+$D$1,'LIBOR 3M CHF'!$B$34+$D$1)</f>
        <v>1.2189999999999999E-2</v>
      </c>
      <c r="H491" s="60">
        <f t="shared" si="100"/>
        <v>0</v>
      </c>
      <c r="I491" s="60">
        <f t="shared" si="101"/>
        <v>0</v>
      </c>
      <c r="J491" s="60">
        <f t="shared" si="106"/>
        <v>0</v>
      </c>
      <c r="K491" s="60">
        <f t="shared" si="102"/>
        <v>4.0870418160920963E-11</v>
      </c>
      <c r="L491" s="60" t="e">
        <f t="shared" si="107"/>
        <v>#N/A</v>
      </c>
      <c r="M491" s="60" t="e">
        <f t="shared" si="108"/>
        <v>#N/A</v>
      </c>
      <c r="N491" s="60">
        <f t="shared" si="109"/>
        <v>0</v>
      </c>
      <c r="O491" s="60">
        <f t="shared" si="103"/>
        <v>0</v>
      </c>
      <c r="P491" s="60">
        <f t="shared" si="104"/>
        <v>0</v>
      </c>
      <c r="Q491" s="60">
        <f t="shared" si="110"/>
        <v>0</v>
      </c>
      <c r="R491" s="60">
        <f t="shared" si="111"/>
        <v>3.9904080040287226E-11</v>
      </c>
      <c r="S491" s="60">
        <f t="shared" si="112"/>
        <v>0</v>
      </c>
    </row>
    <row r="492" spans="1:19" ht="15">
      <c r="A492" s="51">
        <v>39</v>
      </c>
      <c r="B492" s="52">
        <v>462</v>
      </c>
      <c r="C492" s="47">
        <f t="shared" si="105"/>
        <v>53601</v>
      </c>
      <c r="D492" s="47">
        <f t="shared" si="113"/>
        <v>53632</v>
      </c>
      <c r="E492" s="61" t="e">
        <f>VLOOKUP(D492,'Kursy BM'!A:F,3,FALSE)</f>
        <v>#N/A</v>
      </c>
      <c r="F492" s="61" t="e">
        <f>IFERROR(IFERROR(IFERROR(VLOOKUP(D492,'Kursy średnie NBP'!A:G,4,FALSE),VLOOKUP(D492-1,'Kursy średnie NBP'!A:G,4,FALSE)),VLOOKUP(D492-2,'Kursy średnie NBP'!A:G,4,FALSE)),VLOOKUP(D492-3,'Kursy średnie NBP'!A:G,4,FALSE))</f>
        <v>#N/A</v>
      </c>
      <c r="G492" s="53">
        <f>IFERROR(VLOOKUP(C492,'LIBOR 3M CHF'!A:B,2,FALSE)+$D$1,'LIBOR 3M CHF'!$B$34+$D$1)</f>
        <v>1.2189999999999999E-2</v>
      </c>
      <c r="H492" s="60">
        <f t="shared" si="100"/>
        <v>0</v>
      </c>
      <c r="I492" s="60">
        <f t="shared" si="101"/>
        <v>0</v>
      </c>
      <c r="J492" s="60">
        <f t="shared" si="106"/>
        <v>0</v>
      </c>
      <c r="K492" s="60">
        <f t="shared" si="102"/>
        <v>4.0870418160920963E-11</v>
      </c>
      <c r="L492" s="60" t="e">
        <f t="shared" si="107"/>
        <v>#N/A</v>
      </c>
      <c r="M492" s="60" t="e">
        <f t="shared" si="108"/>
        <v>#N/A</v>
      </c>
      <c r="N492" s="60">
        <f t="shared" si="109"/>
        <v>0</v>
      </c>
      <c r="O492" s="60">
        <f t="shared" si="103"/>
        <v>0</v>
      </c>
      <c r="P492" s="60">
        <f t="shared" si="104"/>
        <v>0</v>
      </c>
      <c r="Q492" s="60">
        <f t="shared" si="110"/>
        <v>0</v>
      </c>
      <c r="R492" s="60">
        <f t="shared" si="111"/>
        <v>3.9904080040287226E-11</v>
      </c>
      <c r="S492" s="60">
        <f t="shared" si="112"/>
        <v>0</v>
      </c>
    </row>
    <row r="493" spans="1:19" ht="15">
      <c r="A493" s="51">
        <v>39</v>
      </c>
      <c r="B493" s="52">
        <v>463</v>
      </c>
      <c r="C493" s="47">
        <f t="shared" si="105"/>
        <v>53601</v>
      </c>
      <c r="D493" s="47">
        <f t="shared" si="113"/>
        <v>53662</v>
      </c>
      <c r="E493" s="61" t="e">
        <f>VLOOKUP(D493,'Kursy BM'!A:F,3,FALSE)</f>
        <v>#N/A</v>
      </c>
      <c r="F493" s="61" t="e">
        <f>IFERROR(IFERROR(IFERROR(VLOOKUP(D493,'Kursy średnie NBP'!A:G,4,FALSE),VLOOKUP(D493-1,'Kursy średnie NBP'!A:G,4,FALSE)),VLOOKUP(D493-2,'Kursy średnie NBP'!A:G,4,FALSE)),VLOOKUP(D493-3,'Kursy średnie NBP'!A:G,4,FALSE))</f>
        <v>#N/A</v>
      </c>
      <c r="G493" s="53">
        <f>IFERROR(VLOOKUP(C493,'LIBOR 3M CHF'!A:B,2,FALSE)+$D$1,'LIBOR 3M CHF'!$B$34+$D$1)</f>
        <v>1.2189999999999999E-2</v>
      </c>
      <c r="H493" s="60">
        <f t="shared" si="100"/>
        <v>0</v>
      </c>
      <c r="I493" s="60">
        <f t="shared" si="101"/>
        <v>0</v>
      </c>
      <c r="J493" s="60">
        <f t="shared" si="106"/>
        <v>0</v>
      </c>
      <c r="K493" s="60">
        <f t="shared" si="102"/>
        <v>4.0870418160920963E-11</v>
      </c>
      <c r="L493" s="60" t="e">
        <f t="shared" si="107"/>
        <v>#N/A</v>
      </c>
      <c r="M493" s="60" t="e">
        <f t="shared" si="108"/>
        <v>#N/A</v>
      </c>
      <c r="N493" s="60">
        <f t="shared" si="109"/>
        <v>0</v>
      </c>
      <c r="O493" s="60">
        <f t="shared" si="103"/>
        <v>0</v>
      </c>
      <c r="P493" s="60">
        <f t="shared" si="104"/>
        <v>0</v>
      </c>
      <c r="Q493" s="60">
        <f t="shared" si="110"/>
        <v>0</v>
      </c>
      <c r="R493" s="60">
        <f t="shared" si="111"/>
        <v>3.9904080040287226E-11</v>
      </c>
      <c r="S493" s="60">
        <f t="shared" si="112"/>
        <v>0</v>
      </c>
    </row>
    <row r="494" spans="1:19" ht="15">
      <c r="A494" s="51">
        <v>39</v>
      </c>
      <c r="B494" s="52">
        <v>464</v>
      </c>
      <c r="C494" s="47">
        <f t="shared" si="105"/>
        <v>53601</v>
      </c>
      <c r="D494" s="47">
        <f t="shared" si="113"/>
        <v>53693</v>
      </c>
      <c r="E494" s="61" t="e">
        <f>VLOOKUP(D494,'Kursy BM'!A:F,3,FALSE)</f>
        <v>#N/A</v>
      </c>
      <c r="F494" s="61" t="e">
        <f>IFERROR(IFERROR(IFERROR(VLOOKUP(D494,'Kursy średnie NBP'!A:G,4,FALSE),VLOOKUP(D494-1,'Kursy średnie NBP'!A:G,4,FALSE)),VLOOKUP(D494-2,'Kursy średnie NBP'!A:G,4,FALSE)),VLOOKUP(D494-3,'Kursy średnie NBP'!A:G,4,FALSE))</f>
        <v>#N/A</v>
      </c>
      <c r="G494" s="53">
        <f>IFERROR(VLOOKUP(C494,'LIBOR 3M CHF'!A:B,2,FALSE)+$D$1,'LIBOR 3M CHF'!$B$34+$D$1)</f>
        <v>1.2189999999999999E-2</v>
      </c>
      <c r="H494" s="60">
        <f t="shared" si="100"/>
        <v>0</v>
      </c>
      <c r="I494" s="60">
        <f t="shared" si="101"/>
        <v>0</v>
      </c>
      <c r="J494" s="60">
        <f t="shared" si="106"/>
        <v>0</v>
      </c>
      <c r="K494" s="60">
        <f t="shared" si="102"/>
        <v>4.0870418160920963E-11</v>
      </c>
      <c r="L494" s="60" t="e">
        <f t="shared" si="107"/>
        <v>#N/A</v>
      </c>
      <c r="M494" s="60" t="e">
        <f t="shared" si="108"/>
        <v>#N/A</v>
      </c>
      <c r="N494" s="60">
        <f t="shared" si="109"/>
        <v>0</v>
      </c>
      <c r="O494" s="60">
        <f t="shared" si="103"/>
        <v>0</v>
      </c>
      <c r="P494" s="60">
        <f t="shared" si="104"/>
        <v>0</v>
      </c>
      <c r="Q494" s="60">
        <f t="shared" si="110"/>
        <v>0</v>
      </c>
      <c r="R494" s="60">
        <f t="shared" si="111"/>
        <v>3.9904080040287226E-11</v>
      </c>
      <c r="S494" s="60">
        <f t="shared" si="112"/>
        <v>0</v>
      </c>
    </row>
    <row r="495" spans="1:19" ht="15">
      <c r="A495" s="51">
        <v>39</v>
      </c>
      <c r="B495" s="52">
        <v>465</v>
      </c>
      <c r="C495" s="47">
        <f t="shared" si="105"/>
        <v>53693</v>
      </c>
      <c r="D495" s="47">
        <f t="shared" si="113"/>
        <v>53724</v>
      </c>
      <c r="E495" s="61" t="e">
        <f>VLOOKUP(D495,'Kursy BM'!A:F,3,FALSE)</f>
        <v>#N/A</v>
      </c>
      <c r="F495" s="61" t="e">
        <f>IFERROR(IFERROR(IFERROR(VLOOKUP(D495,'Kursy średnie NBP'!A:G,4,FALSE),VLOOKUP(D495-1,'Kursy średnie NBP'!A:G,4,FALSE)),VLOOKUP(D495-2,'Kursy średnie NBP'!A:G,4,FALSE)),VLOOKUP(D495-3,'Kursy średnie NBP'!A:G,4,FALSE))</f>
        <v>#N/A</v>
      </c>
      <c r="G495" s="53">
        <f>IFERROR(VLOOKUP(C495,'LIBOR 3M CHF'!A:B,2,FALSE)+$D$1,'LIBOR 3M CHF'!$B$34+$D$1)</f>
        <v>1.2189999999999999E-2</v>
      </c>
      <c r="H495" s="60">
        <f t="shared" si="100"/>
        <v>0</v>
      </c>
      <c r="I495" s="60">
        <f t="shared" si="101"/>
        <v>0</v>
      </c>
      <c r="J495" s="60">
        <f t="shared" si="106"/>
        <v>0</v>
      </c>
      <c r="K495" s="60">
        <f t="shared" si="102"/>
        <v>4.0870418160920963E-11</v>
      </c>
      <c r="L495" s="60" t="e">
        <f t="shared" si="107"/>
        <v>#N/A</v>
      </c>
      <c r="M495" s="60" t="e">
        <f t="shared" si="108"/>
        <v>#N/A</v>
      </c>
      <c r="N495" s="60">
        <f t="shared" si="109"/>
        <v>0</v>
      </c>
      <c r="O495" s="60">
        <f t="shared" si="103"/>
        <v>0</v>
      </c>
      <c r="P495" s="60">
        <f t="shared" si="104"/>
        <v>0</v>
      </c>
      <c r="Q495" s="60">
        <f t="shared" si="110"/>
        <v>0</v>
      </c>
      <c r="R495" s="60">
        <f t="shared" si="111"/>
        <v>3.9904080040287226E-11</v>
      </c>
      <c r="S495" s="60">
        <f t="shared" si="112"/>
        <v>0</v>
      </c>
    </row>
    <row r="496" spans="1:19" ht="15">
      <c r="A496" s="51">
        <v>39</v>
      </c>
      <c r="B496" s="52">
        <v>466</v>
      </c>
      <c r="C496" s="47">
        <f t="shared" si="105"/>
        <v>53693</v>
      </c>
      <c r="D496" s="47">
        <f t="shared" si="113"/>
        <v>53752</v>
      </c>
      <c r="E496" s="61" t="e">
        <f>VLOOKUP(D496,'Kursy BM'!A:F,3,FALSE)</f>
        <v>#N/A</v>
      </c>
      <c r="F496" s="61" t="e">
        <f>IFERROR(IFERROR(IFERROR(VLOOKUP(D496,'Kursy średnie NBP'!A:G,4,FALSE),VLOOKUP(D496-1,'Kursy średnie NBP'!A:G,4,FALSE)),VLOOKUP(D496-2,'Kursy średnie NBP'!A:G,4,FALSE)),VLOOKUP(D496-3,'Kursy średnie NBP'!A:G,4,FALSE))</f>
        <v>#N/A</v>
      </c>
      <c r="G496" s="53">
        <f>IFERROR(VLOOKUP(C496,'LIBOR 3M CHF'!A:B,2,FALSE)+$D$1,'LIBOR 3M CHF'!$B$34+$D$1)</f>
        <v>1.2189999999999999E-2</v>
      </c>
      <c r="H496" s="60">
        <f t="shared" si="100"/>
        <v>0</v>
      </c>
      <c r="I496" s="60">
        <f t="shared" si="101"/>
        <v>0</v>
      </c>
      <c r="J496" s="60">
        <f t="shared" si="106"/>
        <v>0</v>
      </c>
      <c r="K496" s="60">
        <f t="shared" si="102"/>
        <v>4.0870418160920963E-11</v>
      </c>
      <c r="L496" s="60" t="e">
        <f t="shared" si="107"/>
        <v>#N/A</v>
      </c>
      <c r="M496" s="60" t="e">
        <f t="shared" si="108"/>
        <v>#N/A</v>
      </c>
      <c r="N496" s="60">
        <f t="shared" si="109"/>
        <v>0</v>
      </c>
      <c r="O496" s="60">
        <f t="shared" si="103"/>
        <v>0</v>
      </c>
      <c r="P496" s="60">
        <f t="shared" si="104"/>
        <v>0</v>
      </c>
      <c r="Q496" s="60">
        <f t="shared" si="110"/>
        <v>0</v>
      </c>
      <c r="R496" s="60">
        <f t="shared" si="111"/>
        <v>3.9904080040287226E-11</v>
      </c>
      <c r="S496" s="60">
        <f t="shared" si="112"/>
        <v>0</v>
      </c>
    </row>
    <row r="497" spans="1:19" ht="15">
      <c r="A497" s="51">
        <v>39</v>
      </c>
      <c r="B497" s="52">
        <v>467</v>
      </c>
      <c r="C497" s="47">
        <f t="shared" si="105"/>
        <v>53693</v>
      </c>
      <c r="D497" s="47">
        <f t="shared" si="113"/>
        <v>53783</v>
      </c>
      <c r="E497" s="61" t="e">
        <f>VLOOKUP(D497,'Kursy BM'!A:F,3,FALSE)</f>
        <v>#N/A</v>
      </c>
      <c r="F497" s="61" t="e">
        <f>IFERROR(IFERROR(IFERROR(VLOOKUP(D497,'Kursy średnie NBP'!A:G,4,FALSE),VLOOKUP(D497-1,'Kursy średnie NBP'!A:G,4,FALSE)),VLOOKUP(D497-2,'Kursy średnie NBP'!A:G,4,FALSE)),VLOOKUP(D497-3,'Kursy średnie NBP'!A:G,4,FALSE))</f>
        <v>#N/A</v>
      </c>
      <c r="G497" s="53">
        <f>IFERROR(VLOOKUP(C497,'LIBOR 3M CHF'!A:B,2,FALSE)+$D$1,'LIBOR 3M CHF'!$B$34+$D$1)</f>
        <v>1.2189999999999999E-2</v>
      </c>
      <c r="H497" s="60">
        <f t="shared" si="100"/>
        <v>0</v>
      </c>
      <c r="I497" s="60">
        <f t="shared" si="101"/>
        <v>0</v>
      </c>
      <c r="J497" s="60">
        <f t="shared" si="106"/>
        <v>0</v>
      </c>
      <c r="K497" s="60">
        <f t="shared" si="102"/>
        <v>4.0870418160920963E-11</v>
      </c>
      <c r="L497" s="60" t="e">
        <f t="shared" si="107"/>
        <v>#N/A</v>
      </c>
      <c r="M497" s="60" t="e">
        <f t="shared" si="108"/>
        <v>#N/A</v>
      </c>
      <c r="N497" s="60">
        <f t="shared" si="109"/>
        <v>0</v>
      </c>
      <c r="O497" s="60">
        <f t="shared" si="103"/>
        <v>0</v>
      </c>
      <c r="P497" s="60">
        <f t="shared" si="104"/>
        <v>0</v>
      </c>
      <c r="Q497" s="60">
        <f t="shared" si="110"/>
        <v>0</v>
      </c>
      <c r="R497" s="60">
        <f t="shared" si="111"/>
        <v>3.9904080040287226E-11</v>
      </c>
      <c r="S497" s="60">
        <f t="shared" si="112"/>
        <v>0</v>
      </c>
    </row>
    <row r="498" spans="1:19" ht="15">
      <c r="A498" s="51">
        <v>39</v>
      </c>
      <c r="B498" s="52">
        <v>468</v>
      </c>
      <c r="C498" s="47">
        <f t="shared" si="105"/>
        <v>53783</v>
      </c>
      <c r="D498" s="47">
        <f t="shared" si="113"/>
        <v>53813</v>
      </c>
      <c r="E498" s="61" t="e">
        <f>VLOOKUP(D498,'Kursy BM'!A:F,3,FALSE)</f>
        <v>#N/A</v>
      </c>
      <c r="F498" s="61" t="e">
        <f>IFERROR(IFERROR(IFERROR(VLOOKUP(D498,'Kursy średnie NBP'!A:G,4,FALSE),VLOOKUP(D498-1,'Kursy średnie NBP'!A:G,4,FALSE)),VLOOKUP(D498-2,'Kursy średnie NBP'!A:G,4,FALSE)),VLOOKUP(D498-3,'Kursy średnie NBP'!A:G,4,FALSE))</f>
        <v>#N/A</v>
      </c>
      <c r="G498" s="53">
        <f>IFERROR(VLOOKUP(C498,'LIBOR 3M CHF'!A:B,2,FALSE)+$D$1,'LIBOR 3M CHF'!$B$34+$D$1)</f>
        <v>1.2189999999999999E-2</v>
      </c>
      <c r="H498" s="60">
        <f t="shared" si="100"/>
        <v>0</v>
      </c>
      <c r="I498" s="60">
        <f t="shared" si="101"/>
        <v>0</v>
      </c>
      <c r="J498" s="60">
        <f t="shared" si="106"/>
        <v>0</v>
      </c>
      <c r="K498" s="60">
        <f t="shared" si="102"/>
        <v>4.0870418160920963E-11</v>
      </c>
      <c r="L498" s="60" t="e">
        <f t="shared" si="107"/>
        <v>#N/A</v>
      </c>
      <c r="M498" s="60" t="e">
        <f t="shared" si="108"/>
        <v>#N/A</v>
      </c>
      <c r="N498" s="60">
        <f t="shared" si="109"/>
        <v>0</v>
      </c>
      <c r="O498" s="60">
        <f t="shared" si="103"/>
        <v>0</v>
      </c>
      <c r="P498" s="60">
        <f t="shared" si="104"/>
        <v>0</v>
      </c>
      <c r="Q498" s="60">
        <f t="shared" si="110"/>
        <v>0</v>
      </c>
      <c r="R498" s="60">
        <f t="shared" si="111"/>
        <v>3.9904080040287226E-11</v>
      </c>
      <c r="S498" s="60">
        <f t="shared" si="112"/>
        <v>0</v>
      </c>
    </row>
    <row r="499" spans="1:19" ht="15">
      <c r="A499" s="49">
        <v>40</v>
      </c>
      <c r="B499" s="50">
        <v>469</v>
      </c>
      <c r="C499" s="47">
        <f t="shared" si="105"/>
        <v>53783</v>
      </c>
      <c r="D499" s="47">
        <f t="shared" si="113"/>
        <v>53844</v>
      </c>
      <c r="E499" s="61" t="e">
        <f>VLOOKUP(D499,'Kursy BM'!A:F,3,FALSE)</f>
        <v>#N/A</v>
      </c>
      <c r="F499" s="61" t="e">
        <f>IFERROR(IFERROR(IFERROR(VLOOKUP(D499,'Kursy średnie NBP'!A:G,4,FALSE),VLOOKUP(D499-1,'Kursy średnie NBP'!A:G,4,FALSE)),VLOOKUP(D499-2,'Kursy średnie NBP'!A:G,4,FALSE)),VLOOKUP(D499-3,'Kursy średnie NBP'!A:G,4,FALSE))</f>
        <v>#N/A</v>
      </c>
      <c r="G499" s="53">
        <f>IFERROR(VLOOKUP(C499,'LIBOR 3M CHF'!A:B,2,FALSE)+$D$1,'LIBOR 3M CHF'!$B$34+$D$1)</f>
        <v>1.2189999999999999E-2</v>
      </c>
      <c r="H499" s="60">
        <f t="shared" si="100"/>
        <v>0</v>
      </c>
      <c r="I499" s="60">
        <f t="shared" si="101"/>
        <v>0</v>
      </c>
      <c r="J499" s="60">
        <f t="shared" si="106"/>
        <v>0</v>
      </c>
      <c r="K499" s="60">
        <f t="shared" si="102"/>
        <v>4.0870418160920963E-11</v>
      </c>
      <c r="L499" s="60" t="e">
        <f t="shared" si="107"/>
        <v>#N/A</v>
      </c>
      <c r="M499" s="60" t="e">
        <f t="shared" si="108"/>
        <v>#N/A</v>
      </c>
      <c r="N499" s="60">
        <f t="shared" si="109"/>
        <v>0</v>
      </c>
      <c r="O499" s="60">
        <f t="shared" si="103"/>
        <v>0</v>
      </c>
      <c r="P499" s="60">
        <f t="shared" si="104"/>
        <v>0</v>
      </c>
      <c r="Q499" s="60">
        <f t="shared" si="110"/>
        <v>0</v>
      </c>
      <c r="R499" s="60">
        <f t="shared" si="111"/>
        <v>3.9904080040287226E-11</v>
      </c>
      <c r="S499" s="60">
        <f t="shared" si="112"/>
        <v>0</v>
      </c>
    </row>
    <row r="500" spans="1:19" ht="15">
      <c r="A500" s="49">
        <v>40</v>
      </c>
      <c r="B500" s="50">
        <v>470</v>
      </c>
      <c r="C500" s="47">
        <f t="shared" si="105"/>
        <v>53783</v>
      </c>
      <c r="D500" s="47">
        <f t="shared" si="113"/>
        <v>53874</v>
      </c>
      <c r="E500" s="61" t="e">
        <f>VLOOKUP(D500,'Kursy BM'!A:F,3,FALSE)</f>
        <v>#N/A</v>
      </c>
      <c r="F500" s="61" t="e">
        <f>IFERROR(IFERROR(IFERROR(VLOOKUP(D500,'Kursy średnie NBP'!A:G,4,FALSE),VLOOKUP(D500-1,'Kursy średnie NBP'!A:G,4,FALSE)),VLOOKUP(D500-2,'Kursy średnie NBP'!A:G,4,FALSE)),VLOOKUP(D500-3,'Kursy średnie NBP'!A:G,4,FALSE))</f>
        <v>#N/A</v>
      </c>
      <c r="G500" s="53">
        <f>IFERROR(VLOOKUP(C500,'LIBOR 3M CHF'!A:B,2,FALSE)+$D$1,'LIBOR 3M CHF'!$B$34+$D$1)</f>
        <v>1.2189999999999999E-2</v>
      </c>
      <c r="H500" s="60">
        <f t="shared" si="100"/>
        <v>0</v>
      </c>
      <c r="I500" s="60">
        <f t="shared" si="101"/>
        <v>0</v>
      </c>
      <c r="J500" s="60">
        <f t="shared" si="106"/>
        <v>0</v>
      </c>
      <c r="K500" s="60">
        <f t="shared" si="102"/>
        <v>4.0870418160920963E-11</v>
      </c>
      <c r="L500" s="60" t="e">
        <f t="shared" si="107"/>
        <v>#N/A</v>
      </c>
      <c r="M500" s="60" t="e">
        <f t="shared" si="108"/>
        <v>#N/A</v>
      </c>
      <c r="N500" s="60">
        <f t="shared" si="109"/>
        <v>0</v>
      </c>
      <c r="O500" s="60">
        <f t="shared" si="103"/>
        <v>0</v>
      </c>
      <c r="P500" s="60">
        <f t="shared" si="104"/>
        <v>0</v>
      </c>
      <c r="Q500" s="60">
        <f t="shared" si="110"/>
        <v>0</v>
      </c>
      <c r="R500" s="60">
        <f t="shared" si="111"/>
        <v>3.9904080040287226E-11</v>
      </c>
      <c r="S500" s="60">
        <f t="shared" si="112"/>
        <v>0</v>
      </c>
    </row>
    <row r="501" spans="1:19" ht="15">
      <c r="A501" s="49">
        <v>40</v>
      </c>
      <c r="B501" s="50">
        <v>471</v>
      </c>
      <c r="C501" s="47">
        <f t="shared" si="105"/>
        <v>53874</v>
      </c>
      <c r="D501" s="47">
        <f t="shared" si="113"/>
        <v>53905</v>
      </c>
      <c r="E501" s="61" t="e">
        <f>VLOOKUP(D501,'Kursy BM'!A:F,3,FALSE)</f>
        <v>#N/A</v>
      </c>
      <c r="F501" s="61" t="e">
        <f>IFERROR(IFERROR(IFERROR(VLOOKUP(D501,'Kursy średnie NBP'!A:G,4,FALSE),VLOOKUP(D501-1,'Kursy średnie NBP'!A:G,4,FALSE)),VLOOKUP(D501-2,'Kursy średnie NBP'!A:G,4,FALSE)),VLOOKUP(D501-3,'Kursy średnie NBP'!A:G,4,FALSE))</f>
        <v>#N/A</v>
      </c>
      <c r="G501" s="53">
        <f>IFERROR(VLOOKUP(C501,'LIBOR 3M CHF'!A:B,2,FALSE)+$D$1,'LIBOR 3M CHF'!$B$34+$D$1)</f>
        <v>1.2189999999999999E-2</v>
      </c>
      <c r="H501" s="60">
        <f t="shared" si="100"/>
        <v>0</v>
      </c>
      <c r="I501" s="60">
        <f t="shared" si="101"/>
        <v>0</v>
      </c>
      <c r="J501" s="60">
        <f t="shared" si="106"/>
        <v>0</v>
      </c>
      <c r="K501" s="60">
        <f t="shared" si="102"/>
        <v>4.0870418160920963E-11</v>
      </c>
      <c r="L501" s="60" t="e">
        <f t="shared" si="107"/>
        <v>#N/A</v>
      </c>
      <c r="M501" s="60" t="e">
        <f t="shared" si="108"/>
        <v>#N/A</v>
      </c>
      <c r="N501" s="60">
        <f t="shared" si="109"/>
        <v>0</v>
      </c>
      <c r="O501" s="60">
        <f t="shared" si="103"/>
        <v>0</v>
      </c>
      <c r="P501" s="60">
        <f t="shared" si="104"/>
        <v>0</v>
      </c>
      <c r="Q501" s="60">
        <f t="shared" si="110"/>
        <v>0</v>
      </c>
      <c r="R501" s="60">
        <f t="shared" si="111"/>
        <v>3.9904080040287226E-11</v>
      </c>
      <c r="S501" s="60">
        <f t="shared" si="112"/>
        <v>0</v>
      </c>
    </row>
    <row r="502" spans="1:19" ht="15">
      <c r="A502" s="49">
        <v>40</v>
      </c>
      <c r="B502" s="50">
        <v>472</v>
      </c>
      <c r="C502" s="47">
        <f t="shared" si="105"/>
        <v>53874</v>
      </c>
      <c r="D502" s="47">
        <f t="shared" si="113"/>
        <v>53936</v>
      </c>
      <c r="E502" s="61" t="e">
        <f>VLOOKUP(D502,'Kursy BM'!A:F,3,FALSE)</f>
        <v>#N/A</v>
      </c>
      <c r="F502" s="61" t="e">
        <f>IFERROR(IFERROR(IFERROR(VLOOKUP(D502,'Kursy średnie NBP'!A:G,4,FALSE),VLOOKUP(D502-1,'Kursy średnie NBP'!A:G,4,FALSE)),VLOOKUP(D502-2,'Kursy średnie NBP'!A:G,4,FALSE)),VLOOKUP(D502-3,'Kursy średnie NBP'!A:G,4,FALSE))</f>
        <v>#N/A</v>
      </c>
      <c r="G502" s="53">
        <f>IFERROR(VLOOKUP(C502,'LIBOR 3M CHF'!A:B,2,FALSE)+$D$1,'LIBOR 3M CHF'!$B$34+$D$1)</f>
        <v>1.2189999999999999E-2</v>
      </c>
      <c r="H502" s="60">
        <f t="shared" si="100"/>
        <v>0</v>
      </c>
      <c r="I502" s="60">
        <f t="shared" si="101"/>
        <v>0</v>
      </c>
      <c r="J502" s="60">
        <f t="shared" si="106"/>
        <v>0</v>
      </c>
      <c r="K502" s="60">
        <f t="shared" si="102"/>
        <v>4.0870418160920963E-11</v>
      </c>
      <c r="L502" s="60" t="e">
        <f t="shared" si="107"/>
        <v>#N/A</v>
      </c>
      <c r="M502" s="60" t="e">
        <f t="shared" si="108"/>
        <v>#N/A</v>
      </c>
      <c r="N502" s="60">
        <f t="shared" si="109"/>
        <v>0</v>
      </c>
      <c r="O502" s="60">
        <f t="shared" si="103"/>
        <v>0</v>
      </c>
      <c r="P502" s="60">
        <f t="shared" si="104"/>
        <v>0</v>
      </c>
      <c r="Q502" s="60">
        <f t="shared" si="110"/>
        <v>0</v>
      </c>
      <c r="R502" s="60">
        <f t="shared" si="111"/>
        <v>3.9904080040287226E-11</v>
      </c>
      <c r="S502" s="60">
        <f t="shared" si="112"/>
        <v>0</v>
      </c>
    </row>
    <row r="503" spans="1:19" ht="15">
      <c r="A503" s="49">
        <v>40</v>
      </c>
      <c r="B503" s="50">
        <v>473</v>
      </c>
      <c r="C503" s="47">
        <f t="shared" si="105"/>
        <v>53874</v>
      </c>
      <c r="D503" s="47">
        <f t="shared" si="113"/>
        <v>53966</v>
      </c>
      <c r="E503" s="61" t="e">
        <f>VLOOKUP(D503,'Kursy BM'!A:F,3,FALSE)</f>
        <v>#N/A</v>
      </c>
      <c r="F503" s="61" t="e">
        <f>IFERROR(IFERROR(IFERROR(VLOOKUP(D503,'Kursy średnie NBP'!A:G,4,FALSE),VLOOKUP(D503-1,'Kursy średnie NBP'!A:G,4,FALSE)),VLOOKUP(D503-2,'Kursy średnie NBP'!A:G,4,FALSE)),VLOOKUP(D503-3,'Kursy średnie NBP'!A:G,4,FALSE))</f>
        <v>#N/A</v>
      </c>
      <c r="G503" s="53">
        <f>IFERROR(VLOOKUP(C503,'LIBOR 3M CHF'!A:B,2,FALSE)+$D$1,'LIBOR 3M CHF'!$B$34+$D$1)</f>
        <v>1.2189999999999999E-2</v>
      </c>
      <c r="H503" s="60">
        <f t="shared" si="100"/>
        <v>0</v>
      </c>
      <c r="I503" s="60">
        <f t="shared" si="101"/>
        <v>0</v>
      </c>
      <c r="J503" s="60">
        <f t="shared" si="106"/>
        <v>0</v>
      </c>
      <c r="K503" s="60">
        <f t="shared" si="102"/>
        <v>4.0870418160920963E-11</v>
      </c>
      <c r="L503" s="60" t="e">
        <f t="shared" si="107"/>
        <v>#N/A</v>
      </c>
      <c r="M503" s="60" t="e">
        <f t="shared" si="108"/>
        <v>#N/A</v>
      </c>
      <c r="N503" s="60">
        <f t="shared" si="109"/>
        <v>0</v>
      </c>
      <c r="O503" s="60">
        <f t="shared" si="103"/>
        <v>0</v>
      </c>
      <c r="P503" s="60">
        <f t="shared" si="104"/>
        <v>0</v>
      </c>
      <c r="Q503" s="60">
        <f t="shared" si="110"/>
        <v>0</v>
      </c>
      <c r="R503" s="60">
        <f t="shared" si="111"/>
        <v>3.9904080040287226E-11</v>
      </c>
      <c r="S503" s="60">
        <f t="shared" si="112"/>
        <v>0</v>
      </c>
    </row>
    <row r="504" spans="1:19" ht="15">
      <c r="A504" s="49">
        <v>40</v>
      </c>
      <c r="B504" s="50">
        <v>474</v>
      </c>
      <c r="C504" s="47">
        <f t="shared" si="105"/>
        <v>53966</v>
      </c>
      <c r="D504" s="47">
        <f t="shared" si="113"/>
        <v>53997</v>
      </c>
      <c r="E504" s="61" t="e">
        <f>VLOOKUP(D504,'Kursy BM'!A:F,3,FALSE)</f>
        <v>#N/A</v>
      </c>
      <c r="F504" s="61" t="e">
        <f>IFERROR(IFERROR(IFERROR(VLOOKUP(D504,'Kursy średnie NBP'!A:G,4,FALSE),VLOOKUP(D504-1,'Kursy średnie NBP'!A:G,4,FALSE)),VLOOKUP(D504-2,'Kursy średnie NBP'!A:G,4,FALSE)),VLOOKUP(D504-3,'Kursy średnie NBP'!A:G,4,FALSE))</f>
        <v>#N/A</v>
      </c>
      <c r="G504" s="53">
        <f>IFERROR(VLOOKUP(C504,'LIBOR 3M CHF'!A:B,2,FALSE)+$D$1,'LIBOR 3M CHF'!$B$34+$D$1)</f>
        <v>1.2189999999999999E-2</v>
      </c>
      <c r="H504" s="60">
        <f t="shared" si="100"/>
        <v>0</v>
      </c>
      <c r="I504" s="60">
        <f t="shared" si="101"/>
        <v>0</v>
      </c>
      <c r="J504" s="60">
        <f t="shared" si="106"/>
        <v>0</v>
      </c>
      <c r="K504" s="60">
        <f t="shared" si="102"/>
        <v>4.0870418160920963E-11</v>
      </c>
      <c r="L504" s="60" t="e">
        <f t="shared" si="107"/>
        <v>#N/A</v>
      </c>
      <c r="M504" s="60" t="e">
        <f t="shared" si="108"/>
        <v>#N/A</v>
      </c>
      <c r="N504" s="60">
        <f t="shared" si="109"/>
        <v>0</v>
      </c>
      <c r="O504" s="60">
        <f t="shared" si="103"/>
        <v>0</v>
      </c>
      <c r="P504" s="60">
        <f t="shared" si="104"/>
        <v>0</v>
      </c>
      <c r="Q504" s="60">
        <f t="shared" si="110"/>
        <v>0</v>
      </c>
      <c r="R504" s="60">
        <f t="shared" si="111"/>
        <v>3.9904080040287226E-11</v>
      </c>
      <c r="S504" s="60">
        <f t="shared" si="112"/>
        <v>0</v>
      </c>
    </row>
    <row r="505" spans="1:19" ht="15">
      <c r="A505" s="49">
        <v>40</v>
      </c>
      <c r="B505" s="50">
        <v>475</v>
      </c>
      <c r="C505" s="47">
        <f t="shared" si="105"/>
        <v>53966</v>
      </c>
      <c r="D505" s="47">
        <f t="shared" si="113"/>
        <v>54027</v>
      </c>
      <c r="E505" s="61" t="e">
        <f>VLOOKUP(D505,'Kursy BM'!A:F,3,FALSE)</f>
        <v>#N/A</v>
      </c>
      <c r="F505" s="61" t="e">
        <f>IFERROR(IFERROR(IFERROR(VLOOKUP(D505,'Kursy średnie NBP'!A:G,4,FALSE),VLOOKUP(D505-1,'Kursy średnie NBP'!A:G,4,FALSE)),VLOOKUP(D505-2,'Kursy średnie NBP'!A:G,4,FALSE)),VLOOKUP(D505-3,'Kursy średnie NBP'!A:G,4,FALSE))</f>
        <v>#N/A</v>
      </c>
      <c r="G505" s="53">
        <f>IFERROR(VLOOKUP(C505,'LIBOR 3M CHF'!A:B,2,FALSE)+$D$1,'LIBOR 3M CHF'!$B$34+$D$1)</f>
        <v>1.2189999999999999E-2</v>
      </c>
      <c r="H505" s="60">
        <f t="shared" si="100"/>
        <v>0</v>
      </c>
      <c r="I505" s="60">
        <f t="shared" si="101"/>
        <v>0</v>
      </c>
      <c r="J505" s="60">
        <f t="shared" si="106"/>
        <v>0</v>
      </c>
      <c r="K505" s="60">
        <f t="shared" si="102"/>
        <v>4.0870418160920963E-11</v>
      </c>
      <c r="L505" s="60" t="e">
        <f t="shared" si="107"/>
        <v>#N/A</v>
      </c>
      <c r="M505" s="60" t="e">
        <f t="shared" si="108"/>
        <v>#N/A</v>
      </c>
      <c r="N505" s="60">
        <f t="shared" si="109"/>
        <v>0</v>
      </c>
      <c r="O505" s="60">
        <f t="shared" si="103"/>
        <v>0</v>
      </c>
      <c r="P505" s="60">
        <f t="shared" si="104"/>
        <v>0</v>
      </c>
      <c r="Q505" s="60">
        <f t="shared" si="110"/>
        <v>0</v>
      </c>
      <c r="R505" s="60">
        <f t="shared" si="111"/>
        <v>3.9904080040287226E-11</v>
      </c>
      <c r="S505" s="60">
        <f t="shared" si="112"/>
        <v>0</v>
      </c>
    </row>
    <row r="506" spans="1:19" ht="15">
      <c r="A506" s="49">
        <v>40</v>
      </c>
      <c r="B506" s="50">
        <v>476</v>
      </c>
      <c r="C506" s="47">
        <f t="shared" si="105"/>
        <v>53966</v>
      </c>
      <c r="D506" s="47">
        <f t="shared" si="113"/>
        <v>54058</v>
      </c>
      <c r="E506" s="61" t="e">
        <f>VLOOKUP(D506,'Kursy BM'!A:F,3,FALSE)</f>
        <v>#N/A</v>
      </c>
      <c r="F506" s="61" t="e">
        <f>IFERROR(IFERROR(IFERROR(VLOOKUP(D506,'Kursy średnie NBP'!A:G,4,FALSE),VLOOKUP(D506-1,'Kursy średnie NBP'!A:G,4,FALSE)),VLOOKUP(D506-2,'Kursy średnie NBP'!A:G,4,FALSE)),VLOOKUP(D506-3,'Kursy średnie NBP'!A:G,4,FALSE))</f>
        <v>#N/A</v>
      </c>
      <c r="G506" s="53">
        <f>IFERROR(VLOOKUP(C506,'LIBOR 3M CHF'!A:B,2,FALSE)+$D$1,'LIBOR 3M CHF'!$B$34+$D$1)</f>
        <v>1.2189999999999999E-2</v>
      </c>
      <c r="H506" s="60">
        <f t="shared" si="100"/>
        <v>0</v>
      </c>
      <c r="I506" s="60">
        <f t="shared" si="101"/>
        <v>0</v>
      </c>
      <c r="J506" s="60">
        <f t="shared" si="106"/>
        <v>0</v>
      </c>
      <c r="K506" s="60">
        <f t="shared" si="102"/>
        <v>4.0870418160920963E-11</v>
      </c>
      <c r="L506" s="60" t="e">
        <f t="shared" si="107"/>
        <v>#N/A</v>
      </c>
      <c r="M506" s="60" t="e">
        <f t="shared" si="108"/>
        <v>#N/A</v>
      </c>
      <c r="N506" s="60">
        <f t="shared" si="109"/>
        <v>0</v>
      </c>
      <c r="O506" s="60">
        <f t="shared" si="103"/>
        <v>0</v>
      </c>
      <c r="P506" s="60">
        <f t="shared" si="104"/>
        <v>0</v>
      </c>
      <c r="Q506" s="60">
        <f t="shared" si="110"/>
        <v>0</v>
      </c>
      <c r="R506" s="60">
        <f t="shared" si="111"/>
        <v>3.9904080040287226E-11</v>
      </c>
      <c r="S506" s="60">
        <f t="shared" si="112"/>
        <v>0</v>
      </c>
    </row>
    <row r="507" spans="1:19" ht="15">
      <c r="A507" s="49">
        <v>40</v>
      </c>
      <c r="B507" s="50">
        <v>477</v>
      </c>
      <c r="C507" s="47">
        <f t="shared" si="105"/>
        <v>54058</v>
      </c>
      <c r="D507" s="47">
        <f t="shared" si="113"/>
        <v>54089</v>
      </c>
      <c r="E507" s="61" t="e">
        <f>VLOOKUP(D507,'Kursy BM'!A:F,3,FALSE)</f>
        <v>#N/A</v>
      </c>
      <c r="F507" s="61" t="e">
        <f>IFERROR(IFERROR(IFERROR(VLOOKUP(D507,'Kursy średnie NBP'!A:G,4,FALSE),VLOOKUP(D507-1,'Kursy średnie NBP'!A:G,4,FALSE)),VLOOKUP(D507-2,'Kursy średnie NBP'!A:G,4,FALSE)),VLOOKUP(D507-3,'Kursy średnie NBP'!A:G,4,FALSE))</f>
        <v>#N/A</v>
      </c>
      <c r="G507" s="53">
        <f>IFERROR(VLOOKUP(C507,'LIBOR 3M CHF'!A:B,2,FALSE)+$D$1,'LIBOR 3M CHF'!$B$34+$D$1)</f>
        <v>1.2189999999999999E-2</v>
      </c>
      <c r="H507" s="60">
        <f t="shared" si="100"/>
        <v>0</v>
      </c>
      <c r="I507" s="60">
        <f t="shared" si="101"/>
        <v>0</v>
      </c>
      <c r="J507" s="60">
        <f t="shared" si="106"/>
        <v>0</v>
      </c>
      <c r="K507" s="60">
        <f t="shared" si="102"/>
        <v>4.0870418160920963E-11</v>
      </c>
      <c r="L507" s="60" t="e">
        <f t="shared" si="107"/>
        <v>#N/A</v>
      </c>
      <c r="M507" s="60" t="e">
        <f t="shared" si="108"/>
        <v>#N/A</v>
      </c>
      <c r="N507" s="60">
        <f t="shared" si="109"/>
        <v>0</v>
      </c>
      <c r="O507" s="60">
        <f t="shared" si="103"/>
        <v>0</v>
      </c>
      <c r="P507" s="60">
        <f t="shared" si="104"/>
        <v>0</v>
      </c>
      <c r="Q507" s="60">
        <f t="shared" si="110"/>
        <v>0</v>
      </c>
      <c r="R507" s="60">
        <f t="shared" si="111"/>
        <v>3.9904080040287226E-11</v>
      </c>
      <c r="S507" s="60">
        <f t="shared" si="112"/>
        <v>0</v>
      </c>
    </row>
    <row r="508" spans="1:19" ht="15">
      <c r="A508" s="49">
        <v>40</v>
      </c>
      <c r="B508" s="50">
        <v>478</v>
      </c>
      <c r="C508" s="47">
        <f t="shared" si="105"/>
        <v>54058</v>
      </c>
      <c r="D508" s="47">
        <f t="shared" si="113"/>
        <v>54118</v>
      </c>
      <c r="E508" s="61" t="e">
        <f>VLOOKUP(D508,'Kursy BM'!A:F,3,FALSE)</f>
        <v>#N/A</v>
      </c>
      <c r="F508" s="61" t="e">
        <f>IFERROR(IFERROR(IFERROR(VLOOKUP(D508,'Kursy średnie NBP'!A:G,4,FALSE),VLOOKUP(D508-1,'Kursy średnie NBP'!A:G,4,FALSE)),VLOOKUP(D508-2,'Kursy średnie NBP'!A:G,4,FALSE)),VLOOKUP(D508-3,'Kursy średnie NBP'!A:G,4,FALSE))</f>
        <v>#N/A</v>
      </c>
      <c r="G508" s="53">
        <f>IFERROR(VLOOKUP(C508,'LIBOR 3M CHF'!A:B,2,FALSE)+$D$1,'LIBOR 3M CHF'!$B$34+$D$1)</f>
        <v>1.2189999999999999E-2</v>
      </c>
      <c r="H508" s="60">
        <f t="shared" si="100"/>
        <v>0</v>
      </c>
      <c r="I508" s="60">
        <f t="shared" si="101"/>
        <v>0</v>
      </c>
      <c r="J508" s="60">
        <f t="shared" si="106"/>
        <v>0</v>
      </c>
      <c r="K508" s="60">
        <f t="shared" si="102"/>
        <v>4.0870418160920963E-11</v>
      </c>
      <c r="L508" s="60" t="e">
        <f t="shared" si="107"/>
        <v>#N/A</v>
      </c>
      <c r="M508" s="60" t="e">
        <f t="shared" si="108"/>
        <v>#N/A</v>
      </c>
      <c r="N508" s="60">
        <f t="shared" si="109"/>
        <v>0</v>
      </c>
      <c r="O508" s="60">
        <f t="shared" si="103"/>
        <v>0</v>
      </c>
      <c r="P508" s="60">
        <f t="shared" si="104"/>
        <v>0</v>
      </c>
      <c r="Q508" s="60">
        <f t="shared" si="110"/>
        <v>0</v>
      </c>
      <c r="R508" s="60">
        <f t="shared" si="111"/>
        <v>3.9904080040287226E-11</v>
      </c>
      <c r="S508" s="60">
        <f t="shared" si="112"/>
        <v>0</v>
      </c>
    </row>
    <row r="509" spans="1:19" ht="15">
      <c r="A509" s="49">
        <v>40</v>
      </c>
      <c r="B509" s="50">
        <v>479</v>
      </c>
      <c r="C509" s="47">
        <f t="shared" si="105"/>
        <v>54058</v>
      </c>
      <c r="D509" s="47">
        <f t="shared" si="113"/>
        <v>54149</v>
      </c>
      <c r="E509" s="61" t="e">
        <f>VLOOKUP(D509,'Kursy BM'!A:F,3,FALSE)</f>
        <v>#N/A</v>
      </c>
      <c r="F509" s="61" t="e">
        <f>IFERROR(IFERROR(IFERROR(VLOOKUP(D509,'Kursy średnie NBP'!A:G,4,FALSE),VLOOKUP(D509-1,'Kursy średnie NBP'!A:G,4,FALSE)),VLOOKUP(D509-2,'Kursy średnie NBP'!A:G,4,FALSE)),VLOOKUP(D509-3,'Kursy średnie NBP'!A:G,4,FALSE))</f>
        <v>#N/A</v>
      </c>
      <c r="G509" s="53">
        <f>IFERROR(VLOOKUP(C509,'LIBOR 3M CHF'!A:B,2,FALSE)+$D$1,'LIBOR 3M CHF'!$B$34+$D$1)</f>
        <v>1.2189999999999999E-2</v>
      </c>
      <c r="H509" s="60">
        <f t="shared" si="100"/>
        <v>0</v>
      </c>
      <c r="I509" s="60">
        <f t="shared" si="101"/>
        <v>0</v>
      </c>
      <c r="J509" s="60">
        <f t="shared" si="106"/>
        <v>0</v>
      </c>
      <c r="K509" s="60">
        <f t="shared" si="102"/>
        <v>4.0870418160920963E-11</v>
      </c>
      <c r="L509" s="60" t="e">
        <f t="shared" si="107"/>
        <v>#N/A</v>
      </c>
      <c r="M509" s="60" t="e">
        <f t="shared" si="108"/>
        <v>#N/A</v>
      </c>
      <c r="N509" s="60">
        <f t="shared" si="109"/>
        <v>0</v>
      </c>
      <c r="O509" s="60">
        <f t="shared" si="103"/>
        <v>0</v>
      </c>
      <c r="P509" s="60">
        <f t="shared" si="104"/>
        <v>0</v>
      </c>
      <c r="Q509" s="60">
        <f t="shared" si="110"/>
        <v>0</v>
      </c>
      <c r="R509" s="60">
        <f t="shared" si="111"/>
        <v>3.9904080040287226E-11</v>
      </c>
      <c r="S509" s="60">
        <f t="shared" si="112"/>
        <v>0</v>
      </c>
    </row>
    <row r="510" spans="1:19" ht="15">
      <c r="A510" s="49">
        <v>40</v>
      </c>
      <c r="B510" s="50">
        <v>480</v>
      </c>
      <c r="C510" s="47">
        <f t="shared" si="105"/>
        <v>54149</v>
      </c>
      <c r="D510" s="47">
        <f t="shared" si="113"/>
        <v>54179</v>
      </c>
      <c r="E510" s="61" t="e">
        <f>VLOOKUP(D510,'Kursy BM'!A:F,3,FALSE)</f>
        <v>#N/A</v>
      </c>
      <c r="F510" s="61" t="e">
        <f>IFERROR(IFERROR(IFERROR(VLOOKUP(D510,'Kursy średnie NBP'!A:G,4,FALSE),VLOOKUP(D510-1,'Kursy średnie NBP'!A:G,4,FALSE)),VLOOKUP(D510-2,'Kursy średnie NBP'!A:G,4,FALSE)),VLOOKUP(D510-3,'Kursy średnie NBP'!A:G,4,FALSE))</f>
        <v>#N/A</v>
      </c>
      <c r="G510" s="53">
        <f>IFERROR(VLOOKUP(C510,'LIBOR 3M CHF'!A:B,2,FALSE)+$D$1,'LIBOR 3M CHF'!$B$34+$D$1)</f>
        <v>1.2189999999999999E-2</v>
      </c>
      <c r="H510" s="60">
        <f t="shared" si="100"/>
        <v>0</v>
      </c>
      <c r="I510" s="60">
        <f t="shared" si="101"/>
        <v>0</v>
      </c>
      <c r="J510" s="60">
        <f t="shared" si="106"/>
        <v>0</v>
      </c>
      <c r="K510" s="60">
        <f t="shared" si="102"/>
        <v>4.0870418160920963E-11</v>
      </c>
      <c r="L510" s="60" t="e">
        <f t="shared" si="107"/>
        <v>#N/A</v>
      </c>
      <c r="M510" s="60" t="e">
        <f t="shared" si="108"/>
        <v>#N/A</v>
      </c>
      <c r="N510" s="60">
        <f t="shared" si="109"/>
        <v>0</v>
      </c>
      <c r="O510" s="60">
        <f t="shared" si="103"/>
        <v>0</v>
      </c>
      <c r="P510" s="60">
        <f t="shared" si="104"/>
        <v>0</v>
      </c>
      <c r="Q510" s="60">
        <f t="shared" si="110"/>
        <v>0</v>
      </c>
      <c r="R510" s="60">
        <f t="shared" si="111"/>
        <v>3.9904080040287226E-11</v>
      </c>
      <c r="S510" s="60">
        <f t="shared" si="112"/>
        <v>0</v>
      </c>
    </row>
  </sheetData>
  <mergeCells count="3">
    <mergeCell ref="H28:K28"/>
    <mergeCell ref="O28:R28"/>
    <mergeCell ref="L28:N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4"/>
  <sheetViews>
    <sheetView topLeftCell="A550" workbookViewId="0">
      <selection activeCell="A595" sqref="A595"/>
    </sheetView>
  </sheetViews>
  <sheetFormatPr defaultRowHeight="14.25"/>
  <cols>
    <col min="1" max="1" width="14.375" customWidth="1"/>
  </cols>
  <sheetData>
    <row r="1" spans="1:7">
      <c r="A1" s="55" t="s">
        <v>487</v>
      </c>
    </row>
    <row r="3" spans="1:7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5"/>
    </row>
    <row r="4" spans="1:7">
      <c r="A4" s="6"/>
      <c r="B4" s="7" t="s">
        <v>10</v>
      </c>
      <c r="C4" s="7" t="s">
        <v>11</v>
      </c>
      <c r="D4" s="7" t="s">
        <v>12</v>
      </c>
      <c r="E4" s="7" t="s">
        <v>13</v>
      </c>
      <c r="F4" s="2"/>
      <c r="G4" s="2"/>
    </row>
    <row r="5" spans="1:7">
      <c r="A5" s="8">
        <v>38716</v>
      </c>
      <c r="B5" s="9">
        <v>3.2612999999999999</v>
      </c>
      <c r="C5" s="9">
        <v>3.8597999999999999</v>
      </c>
      <c r="D5" s="9">
        <v>2.4788000000000001</v>
      </c>
      <c r="E5" s="9">
        <v>5.6253000000000002</v>
      </c>
      <c r="F5" s="7">
        <v>252</v>
      </c>
      <c r="G5" s="2" t="s">
        <v>14</v>
      </c>
    </row>
    <row r="6" spans="1:7">
      <c r="A6" s="8">
        <v>38719</v>
      </c>
      <c r="B6" s="9">
        <v>3.2582</v>
      </c>
      <c r="C6" s="9">
        <v>3.8610000000000002</v>
      </c>
      <c r="D6" s="9">
        <v>2.4834000000000001</v>
      </c>
      <c r="E6" s="9">
        <v>5.6163999999999996</v>
      </c>
      <c r="F6" s="7">
        <v>1</v>
      </c>
      <c r="G6" s="2" t="s">
        <v>15</v>
      </c>
    </row>
    <row r="7" spans="1:7">
      <c r="A7" s="8">
        <v>38720</v>
      </c>
      <c r="B7" s="9">
        <v>3.2488000000000001</v>
      </c>
      <c r="C7" s="9">
        <v>3.8618000000000001</v>
      </c>
      <c r="D7" s="9">
        <v>2.4868000000000001</v>
      </c>
      <c r="E7" s="9">
        <v>5.6269999999999998</v>
      </c>
      <c r="F7" s="7">
        <v>2</v>
      </c>
      <c r="G7" s="2" t="s">
        <v>15</v>
      </c>
    </row>
    <row r="8" spans="1:7">
      <c r="A8" s="8">
        <v>38721</v>
      </c>
      <c r="B8" s="9">
        <v>3.1858</v>
      </c>
      <c r="C8" s="9">
        <v>3.8451</v>
      </c>
      <c r="D8" s="9">
        <v>2.4784000000000002</v>
      </c>
      <c r="E8" s="9">
        <v>5.5925000000000002</v>
      </c>
      <c r="F8" s="7">
        <v>3</v>
      </c>
      <c r="G8" s="2" t="s">
        <v>15</v>
      </c>
    </row>
    <row r="9" spans="1:7">
      <c r="A9" s="8">
        <v>38722</v>
      </c>
      <c r="B9" s="9">
        <v>3.1415999999999999</v>
      </c>
      <c r="C9" s="9">
        <v>3.8008000000000002</v>
      </c>
      <c r="D9" s="9">
        <v>2.4552</v>
      </c>
      <c r="E9" s="9">
        <v>5.5152000000000001</v>
      </c>
      <c r="F9" s="7">
        <v>4</v>
      </c>
      <c r="G9" s="2" t="s">
        <v>15</v>
      </c>
    </row>
    <row r="10" spans="1:7">
      <c r="A10" s="8">
        <v>38723</v>
      </c>
      <c r="B10" s="9">
        <v>3.1507000000000001</v>
      </c>
      <c r="C10" s="9">
        <v>3.8094000000000001</v>
      </c>
      <c r="D10" s="9">
        <v>2.4643999999999999</v>
      </c>
      <c r="E10" s="9">
        <v>5.5328999999999997</v>
      </c>
      <c r="F10" s="7">
        <v>5</v>
      </c>
      <c r="G10" s="2" t="s">
        <v>15</v>
      </c>
    </row>
    <row r="11" spans="1:7">
      <c r="A11" s="8">
        <v>38726</v>
      </c>
      <c r="B11" s="9">
        <v>3.1227999999999998</v>
      </c>
      <c r="C11" s="9">
        <v>3.7749999999999999</v>
      </c>
      <c r="D11" s="9">
        <v>2.4474</v>
      </c>
      <c r="E11" s="9">
        <v>5.5178000000000003</v>
      </c>
      <c r="F11" s="7">
        <v>6</v>
      </c>
      <c r="G11" s="2" t="s">
        <v>15</v>
      </c>
    </row>
    <row r="12" spans="1:7">
      <c r="A12" s="8">
        <v>38727</v>
      </c>
      <c r="B12" s="9">
        <v>3.1280000000000001</v>
      </c>
      <c r="C12" s="9">
        <v>3.7789999999999999</v>
      </c>
      <c r="D12" s="9">
        <v>2.4479000000000002</v>
      </c>
      <c r="E12" s="9">
        <v>5.5285000000000002</v>
      </c>
      <c r="F12" s="7">
        <v>7</v>
      </c>
      <c r="G12" s="2" t="s">
        <v>15</v>
      </c>
    </row>
    <row r="13" spans="1:7">
      <c r="A13" s="8">
        <v>38728</v>
      </c>
      <c r="B13" s="9">
        <v>3.1353</v>
      </c>
      <c r="C13" s="9">
        <v>3.7793000000000001</v>
      </c>
      <c r="D13" s="9">
        <v>2.4420000000000002</v>
      </c>
      <c r="E13" s="9">
        <v>5.5052000000000003</v>
      </c>
      <c r="F13" s="7">
        <v>8</v>
      </c>
      <c r="G13" s="2" t="s">
        <v>15</v>
      </c>
    </row>
    <row r="14" spans="1:7">
      <c r="A14" s="8">
        <v>38729</v>
      </c>
      <c r="B14" s="9">
        <v>3.1229</v>
      </c>
      <c r="C14" s="9">
        <v>3.7932999999999999</v>
      </c>
      <c r="D14" s="9">
        <v>2.4489000000000001</v>
      </c>
      <c r="E14" s="9">
        <v>5.5292000000000003</v>
      </c>
      <c r="F14" s="7">
        <v>9</v>
      </c>
      <c r="G14" s="2" t="s">
        <v>15</v>
      </c>
    </row>
    <row r="15" spans="1:7">
      <c r="A15" s="8">
        <v>38730</v>
      </c>
      <c r="B15" s="9">
        <v>3.1541999999999999</v>
      </c>
      <c r="C15" s="9">
        <v>3.8085</v>
      </c>
      <c r="D15" s="9">
        <v>2.4607000000000001</v>
      </c>
      <c r="E15" s="9">
        <v>5.5793999999999997</v>
      </c>
      <c r="F15" s="7">
        <v>10</v>
      </c>
      <c r="G15" s="2" t="s">
        <v>15</v>
      </c>
    </row>
    <row r="16" spans="1:7">
      <c r="A16" s="8">
        <v>38733</v>
      </c>
      <c r="B16" s="9">
        <v>3.1320999999999999</v>
      </c>
      <c r="C16" s="9">
        <v>3.8062</v>
      </c>
      <c r="D16" s="9">
        <v>2.4567000000000001</v>
      </c>
      <c r="E16" s="9">
        <v>5.5548999999999999</v>
      </c>
      <c r="F16" s="7">
        <v>11</v>
      </c>
      <c r="G16" s="2" t="s">
        <v>15</v>
      </c>
    </row>
    <row r="17" spans="1:7">
      <c r="A17" s="8">
        <v>38734</v>
      </c>
      <c r="B17" s="9">
        <v>3.1520999999999999</v>
      </c>
      <c r="C17" s="9">
        <v>3.8146</v>
      </c>
      <c r="D17" s="9">
        <v>2.4618000000000002</v>
      </c>
      <c r="E17" s="9">
        <v>5.5500999999999996</v>
      </c>
      <c r="F17" s="7">
        <v>12</v>
      </c>
      <c r="G17" s="2" t="s">
        <v>15</v>
      </c>
    </row>
    <row r="18" spans="1:7">
      <c r="A18" s="8">
        <v>38735</v>
      </c>
      <c r="B18" s="9">
        <v>3.1886999999999999</v>
      </c>
      <c r="C18" s="9">
        <v>3.8643000000000001</v>
      </c>
      <c r="D18" s="9">
        <v>2.4969000000000001</v>
      </c>
      <c r="E18" s="9">
        <v>5.6351000000000004</v>
      </c>
      <c r="F18" s="7">
        <v>13</v>
      </c>
      <c r="G18" s="2" t="s">
        <v>15</v>
      </c>
    </row>
    <row r="19" spans="1:7">
      <c r="A19" s="8">
        <v>38736</v>
      </c>
      <c r="B19" s="9">
        <v>3.1772</v>
      </c>
      <c r="C19" s="9">
        <v>3.8388</v>
      </c>
      <c r="D19" s="9">
        <v>2.4719000000000002</v>
      </c>
      <c r="E19" s="9">
        <v>5.5780000000000003</v>
      </c>
      <c r="F19" s="7">
        <v>14</v>
      </c>
      <c r="G19" s="2" t="s">
        <v>15</v>
      </c>
    </row>
    <row r="20" spans="1:7">
      <c r="A20" s="8">
        <v>38737</v>
      </c>
      <c r="B20" s="9">
        <v>3.1867999999999999</v>
      </c>
      <c r="C20" s="9">
        <v>3.85</v>
      </c>
      <c r="D20" s="9">
        <v>2.4815</v>
      </c>
      <c r="E20" s="9">
        <v>5.6016000000000004</v>
      </c>
      <c r="F20" s="7">
        <v>15</v>
      </c>
      <c r="G20" s="2" t="s">
        <v>15</v>
      </c>
    </row>
    <row r="21" spans="1:7">
      <c r="A21" s="8">
        <v>38740</v>
      </c>
      <c r="B21" s="9">
        <v>3.1396999999999999</v>
      </c>
      <c r="C21" s="9">
        <v>3.8502000000000001</v>
      </c>
      <c r="D21" s="9">
        <v>2.4866999999999999</v>
      </c>
      <c r="E21" s="9">
        <v>5.5888999999999998</v>
      </c>
      <c r="F21" s="7">
        <v>16</v>
      </c>
      <c r="G21" s="2" t="s">
        <v>15</v>
      </c>
    </row>
    <row r="22" spans="1:7">
      <c r="A22" s="8">
        <v>38741</v>
      </c>
      <c r="B22" s="9">
        <v>3.1333000000000002</v>
      </c>
      <c r="C22" s="9">
        <v>3.8456999999999999</v>
      </c>
      <c r="D22" s="9">
        <v>2.4821</v>
      </c>
      <c r="E22" s="9">
        <v>5.5864000000000003</v>
      </c>
      <c r="F22" s="7">
        <v>17</v>
      </c>
      <c r="G22" s="2" t="s">
        <v>15</v>
      </c>
    </row>
    <row r="23" spans="1:7">
      <c r="A23" s="8">
        <v>38742</v>
      </c>
      <c r="B23" s="9">
        <v>3.0950000000000002</v>
      </c>
      <c r="C23" s="9">
        <v>3.8115000000000001</v>
      </c>
      <c r="D23" s="9">
        <v>2.4598</v>
      </c>
      <c r="E23" s="9">
        <v>5.5464000000000002</v>
      </c>
      <c r="F23" s="7">
        <v>18</v>
      </c>
      <c r="G23" s="2" t="s">
        <v>15</v>
      </c>
    </row>
    <row r="24" spans="1:7">
      <c r="A24" s="8">
        <v>38743</v>
      </c>
      <c r="B24" s="9">
        <v>3.1253000000000002</v>
      </c>
      <c r="C24" s="9">
        <v>3.8298999999999999</v>
      </c>
      <c r="D24" s="9">
        <v>2.4723000000000002</v>
      </c>
      <c r="E24" s="9">
        <v>5.5857999999999999</v>
      </c>
      <c r="F24" s="7">
        <v>19</v>
      </c>
      <c r="G24" s="2" t="s">
        <v>15</v>
      </c>
    </row>
    <row r="25" spans="1:7">
      <c r="A25" s="8">
        <v>38744</v>
      </c>
      <c r="B25" s="9">
        <v>3.1379000000000001</v>
      </c>
      <c r="C25" s="9">
        <v>3.831</v>
      </c>
      <c r="D25" s="9">
        <v>2.4689000000000001</v>
      </c>
      <c r="E25" s="9">
        <v>5.5853999999999999</v>
      </c>
      <c r="F25" s="7">
        <v>20</v>
      </c>
      <c r="G25" s="2" t="s">
        <v>15</v>
      </c>
    </row>
    <row r="26" spans="1:7">
      <c r="A26" s="8">
        <v>38747</v>
      </c>
      <c r="B26" s="9">
        <v>3.1558999999999999</v>
      </c>
      <c r="C26" s="9">
        <v>3.8170000000000002</v>
      </c>
      <c r="D26" s="9">
        <v>2.4539</v>
      </c>
      <c r="E26" s="9">
        <v>5.5719000000000003</v>
      </c>
      <c r="F26" s="7">
        <v>21</v>
      </c>
      <c r="G26" s="2" t="s">
        <v>15</v>
      </c>
    </row>
    <row r="27" spans="1:7">
      <c r="A27" s="8">
        <v>38748</v>
      </c>
      <c r="B27" s="9">
        <v>3.1629999999999998</v>
      </c>
      <c r="C27" s="9">
        <v>3.8285</v>
      </c>
      <c r="D27" s="9">
        <v>2.4638</v>
      </c>
      <c r="E27" s="9">
        <v>5.6102999999999996</v>
      </c>
      <c r="F27" s="7">
        <v>22</v>
      </c>
      <c r="G27" s="2" t="s">
        <v>15</v>
      </c>
    </row>
    <row r="28" spans="1:7">
      <c r="A28" s="8">
        <v>38749</v>
      </c>
      <c r="B28" s="9">
        <v>3.1408999999999998</v>
      </c>
      <c r="C28" s="9">
        <v>3.8064</v>
      </c>
      <c r="D28" s="9">
        <v>2.4504999999999999</v>
      </c>
      <c r="E28" s="9">
        <v>5.5829000000000004</v>
      </c>
      <c r="F28" s="7">
        <v>23</v>
      </c>
      <c r="G28" s="2" t="s">
        <v>15</v>
      </c>
    </row>
    <row r="29" spans="1:7">
      <c r="A29" s="8">
        <v>38750</v>
      </c>
      <c r="B29" s="9">
        <v>3.1720000000000002</v>
      </c>
      <c r="C29" s="9">
        <v>3.8273000000000001</v>
      </c>
      <c r="D29" s="9">
        <v>2.4607999999999999</v>
      </c>
      <c r="E29" s="9">
        <v>5.6271000000000004</v>
      </c>
      <c r="F29" s="7">
        <v>24</v>
      </c>
      <c r="G29" s="2" t="s">
        <v>15</v>
      </c>
    </row>
    <row r="30" spans="1:7">
      <c r="A30" s="8">
        <v>38751</v>
      </c>
      <c r="B30" s="9">
        <v>3.1720000000000002</v>
      </c>
      <c r="C30" s="9">
        <v>3.83</v>
      </c>
      <c r="D30" s="9">
        <v>2.4620000000000002</v>
      </c>
      <c r="E30" s="9">
        <v>5.6323999999999996</v>
      </c>
      <c r="F30" s="7">
        <v>25</v>
      </c>
      <c r="G30" s="2" t="s">
        <v>15</v>
      </c>
    </row>
    <row r="31" spans="1:7">
      <c r="A31" s="8">
        <v>38754</v>
      </c>
      <c r="B31" s="9">
        <v>3.1838000000000002</v>
      </c>
      <c r="C31" s="9">
        <v>3.8174999999999999</v>
      </c>
      <c r="D31" s="9">
        <v>2.4538000000000002</v>
      </c>
      <c r="E31" s="9">
        <v>5.5904999999999996</v>
      </c>
      <c r="F31" s="7">
        <v>26</v>
      </c>
      <c r="G31" s="2" t="s">
        <v>15</v>
      </c>
    </row>
    <row r="32" spans="1:7">
      <c r="A32" s="8">
        <v>38755</v>
      </c>
      <c r="B32" s="9">
        <v>3.1842000000000001</v>
      </c>
      <c r="C32" s="9">
        <v>3.8218999999999999</v>
      </c>
      <c r="D32" s="9">
        <v>2.4554</v>
      </c>
      <c r="E32" s="9">
        <v>5.5732999999999997</v>
      </c>
      <c r="F32" s="7">
        <v>27</v>
      </c>
      <c r="G32" s="2" t="s">
        <v>15</v>
      </c>
    </row>
    <row r="33" spans="1:7">
      <c r="A33" s="8">
        <v>38756</v>
      </c>
      <c r="B33" s="9">
        <v>3.1949000000000001</v>
      </c>
      <c r="C33" s="9">
        <v>3.8254000000000001</v>
      </c>
      <c r="D33" s="9">
        <v>2.4636999999999998</v>
      </c>
      <c r="E33" s="9">
        <v>5.5666000000000002</v>
      </c>
      <c r="F33" s="7">
        <v>28</v>
      </c>
      <c r="G33" s="2" t="s">
        <v>15</v>
      </c>
    </row>
    <row r="34" spans="1:7">
      <c r="A34" s="8">
        <v>38757</v>
      </c>
      <c r="B34" s="9">
        <v>3.1896</v>
      </c>
      <c r="C34" s="9">
        <v>3.8172999999999999</v>
      </c>
      <c r="D34" s="9">
        <v>2.4540999999999999</v>
      </c>
      <c r="E34" s="9">
        <v>5.5456000000000003</v>
      </c>
      <c r="F34" s="7">
        <v>29</v>
      </c>
      <c r="G34" s="2" t="s">
        <v>15</v>
      </c>
    </row>
    <row r="35" spans="1:7">
      <c r="A35" s="8">
        <v>38758</v>
      </c>
      <c r="B35" s="9">
        <v>3.1638000000000002</v>
      </c>
      <c r="C35" s="9">
        <v>3.7898000000000001</v>
      </c>
      <c r="D35" s="9">
        <v>2.4365999999999999</v>
      </c>
      <c r="E35" s="9">
        <v>5.5201000000000002</v>
      </c>
      <c r="F35" s="7">
        <v>30</v>
      </c>
      <c r="G35" s="2" t="s">
        <v>15</v>
      </c>
    </row>
    <row r="36" spans="1:7">
      <c r="A36" s="8">
        <v>38761</v>
      </c>
      <c r="B36" s="9">
        <v>3.1892999999999998</v>
      </c>
      <c r="C36" s="9">
        <v>3.7911000000000001</v>
      </c>
      <c r="D36" s="9">
        <v>2.4369000000000001</v>
      </c>
      <c r="E36" s="9">
        <v>5.5461999999999998</v>
      </c>
      <c r="F36" s="7">
        <v>31</v>
      </c>
      <c r="G36" s="2" t="s">
        <v>15</v>
      </c>
    </row>
    <row r="37" spans="1:7">
      <c r="A37" s="8">
        <v>38762</v>
      </c>
      <c r="B37" s="9">
        <v>3.1867999999999999</v>
      </c>
      <c r="C37" s="9">
        <v>3.7972000000000001</v>
      </c>
      <c r="D37" s="9">
        <v>2.4390000000000001</v>
      </c>
      <c r="E37" s="9">
        <v>5.5377000000000001</v>
      </c>
      <c r="F37" s="7">
        <v>32</v>
      </c>
      <c r="G37" s="2" t="s">
        <v>15</v>
      </c>
    </row>
    <row r="38" spans="1:7">
      <c r="A38" s="8">
        <v>38763</v>
      </c>
      <c r="B38" s="9">
        <v>3.1768000000000001</v>
      </c>
      <c r="C38" s="9">
        <v>3.7837000000000001</v>
      </c>
      <c r="D38" s="9">
        <v>2.4281999999999999</v>
      </c>
      <c r="E38" s="9">
        <v>5.5115999999999996</v>
      </c>
      <c r="F38" s="7">
        <v>33</v>
      </c>
      <c r="G38" s="2" t="s">
        <v>15</v>
      </c>
    </row>
    <row r="39" spans="1:7">
      <c r="A39" s="8">
        <v>38764</v>
      </c>
      <c r="B39" s="9">
        <v>3.17</v>
      </c>
      <c r="C39" s="9">
        <v>3.7639999999999998</v>
      </c>
      <c r="D39" s="9">
        <v>2.4167999999999998</v>
      </c>
      <c r="E39" s="9">
        <v>5.4889000000000001</v>
      </c>
      <c r="F39" s="7">
        <v>34</v>
      </c>
      <c r="G39" s="2" t="s">
        <v>15</v>
      </c>
    </row>
    <row r="40" spans="1:7">
      <c r="A40" s="8">
        <v>38765</v>
      </c>
      <c r="B40" s="9">
        <v>3.1669</v>
      </c>
      <c r="C40" s="9">
        <v>3.7641</v>
      </c>
      <c r="D40" s="9">
        <v>2.4123000000000001</v>
      </c>
      <c r="E40" s="9">
        <v>5.4995000000000003</v>
      </c>
      <c r="F40" s="7">
        <v>35</v>
      </c>
      <c r="G40" s="2" t="s">
        <v>15</v>
      </c>
    </row>
    <row r="41" spans="1:7">
      <c r="A41" s="8">
        <v>38768</v>
      </c>
      <c r="B41" s="9">
        <v>3.1456</v>
      </c>
      <c r="C41" s="9">
        <v>3.7565</v>
      </c>
      <c r="D41" s="9">
        <v>2.4049</v>
      </c>
      <c r="E41" s="9">
        <v>5.4839000000000002</v>
      </c>
      <c r="F41" s="7">
        <v>36</v>
      </c>
      <c r="G41" s="2" t="s">
        <v>15</v>
      </c>
    </row>
    <row r="42" spans="1:7">
      <c r="A42" s="8">
        <v>38769</v>
      </c>
      <c r="B42" s="9">
        <v>3.1701000000000001</v>
      </c>
      <c r="C42" s="9">
        <v>3.7768999999999999</v>
      </c>
      <c r="D42" s="9">
        <v>2.4211</v>
      </c>
      <c r="E42" s="9">
        <v>5.5254000000000003</v>
      </c>
      <c r="F42" s="7">
        <v>37</v>
      </c>
      <c r="G42" s="2" t="s">
        <v>15</v>
      </c>
    </row>
    <row r="43" spans="1:7">
      <c r="A43" s="8">
        <v>38770</v>
      </c>
      <c r="B43" s="9">
        <v>3.1991000000000001</v>
      </c>
      <c r="C43" s="9">
        <v>3.8065000000000002</v>
      </c>
      <c r="D43" s="9">
        <v>2.4441000000000002</v>
      </c>
      <c r="E43" s="9">
        <v>5.5769000000000002</v>
      </c>
      <c r="F43" s="7">
        <v>38</v>
      </c>
      <c r="G43" s="2" t="s">
        <v>15</v>
      </c>
    </row>
    <row r="44" spans="1:7">
      <c r="A44" s="8">
        <v>38771</v>
      </c>
      <c r="B44" s="9">
        <v>3.1715</v>
      </c>
      <c r="C44" s="9">
        <v>3.7854000000000001</v>
      </c>
      <c r="D44" s="9">
        <v>2.4266999999999999</v>
      </c>
      <c r="E44" s="9">
        <v>5.5503999999999998</v>
      </c>
      <c r="F44" s="7">
        <v>39</v>
      </c>
      <c r="G44" s="2" t="s">
        <v>15</v>
      </c>
    </row>
    <row r="45" spans="1:7">
      <c r="A45" s="8">
        <v>38772</v>
      </c>
      <c r="B45" s="9">
        <v>3.1806999999999999</v>
      </c>
      <c r="C45" s="9">
        <v>3.7848999999999999</v>
      </c>
      <c r="D45" s="9">
        <v>2.4260999999999999</v>
      </c>
      <c r="E45" s="9">
        <v>5.5640000000000001</v>
      </c>
      <c r="F45" s="7">
        <v>40</v>
      </c>
      <c r="G45" s="2" t="s">
        <v>15</v>
      </c>
    </row>
    <row r="46" spans="1:7">
      <c r="A46" s="8">
        <v>38775</v>
      </c>
      <c r="B46" s="9">
        <v>3.1802999999999999</v>
      </c>
      <c r="C46" s="9">
        <v>3.7671000000000001</v>
      </c>
      <c r="D46" s="9">
        <v>2.4089999999999998</v>
      </c>
      <c r="E46" s="9">
        <v>5.5293000000000001</v>
      </c>
      <c r="F46" s="7">
        <v>41</v>
      </c>
      <c r="G46" s="2" t="s">
        <v>15</v>
      </c>
    </row>
    <row r="47" spans="1:7">
      <c r="A47" s="8">
        <v>38776</v>
      </c>
      <c r="B47" s="9">
        <v>3.1768000000000001</v>
      </c>
      <c r="C47" s="9">
        <v>3.7726000000000002</v>
      </c>
      <c r="D47" s="9">
        <v>2.4100999999999999</v>
      </c>
      <c r="E47" s="9">
        <v>5.5369000000000002</v>
      </c>
      <c r="F47" s="7">
        <v>42</v>
      </c>
      <c r="G47" s="2" t="s">
        <v>15</v>
      </c>
    </row>
    <row r="48" spans="1:7">
      <c r="A48" s="8">
        <v>38777</v>
      </c>
      <c r="B48" s="9">
        <v>3.1627000000000001</v>
      </c>
      <c r="C48" s="9">
        <v>3.7755999999999998</v>
      </c>
      <c r="D48" s="9">
        <v>2.4161999999999999</v>
      </c>
      <c r="E48" s="9">
        <v>5.5503</v>
      </c>
      <c r="F48" s="7">
        <v>43</v>
      </c>
      <c r="G48" s="2" t="s">
        <v>15</v>
      </c>
    </row>
    <row r="49" spans="1:7">
      <c r="A49" s="8">
        <v>38778</v>
      </c>
      <c r="B49" s="9">
        <v>3.1579999999999999</v>
      </c>
      <c r="C49" s="9">
        <v>3.7692999999999999</v>
      </c>
      <c r="D49" s="9">
        <v>2.4089999999999998</v>
      </c>
      <c r="E49" s="9">
        <v>5.5208000000000004</v>
      </c>
      <c r="F49" s="7">
        <v>44</v>
      </c>
      <c r="G49" s="2" t="s">
        <v>15</v>
      </c>
    </row>
    <row r="50" spans="1:7">
      <c r="A50" s="8">
        <v>38779</v>
      </c>
      <c r="B50" s="9">
        <v>3.1669999999999998</v>
      </c>
      <c r="C50" s="9">
        <v>3.8058000000000001</v>
      </c>
      <c r="D50" s="9">
        <v>2.4359000000000002</v>
      </c>
      <c r="E50" s="9">
        <v>5.5506000000000002</v>
      </c>
      <c r="F50" s="7">
        <v>45</v>
      </c>
      <c r="G50" s="2" t="s">
        <v>15</v>
      </c>
    </row>
    <row r="51" spans="1:7">
      <c r="A51" s="8">
        <v>38782</v>
      </c>
      <c r="B51" s="9">
        <v>3.1659999999999999</v>
      </c>
      <c r="C51" s="9">
        <v>3.8157000000000001</v>
      </c>
      <c r="D51" s="9">
        <v>2.4457</v>
      </c>
      <c r="E51" s="9">
        <v>5.5647000000000002</v>
      </c>
      <c r="F51" s="7">
        <v>46</v>
      </c>
      <c r="G51" s="2" t="s">
        <v>15</v>
      </c>
    </row>
    <row r="52" spans="1:7">
      <c r="A52" s="8">
        <v>38783</v>
      </c>
      <c r="B52" s="9">
        <v>3.2347000000000001</v>
      </c>
      <c r="C52" s="9">
        <v>3.8574000000000002</v>
      </c>
      <c r="D52" s="9">
        <v>2.4739</v>
      </c>
      <c r="E52" s="9">
        <v>5.6246999999999998</v>
      </c>
      <c r="F52" s="7">
        <v>47</v>
      </c>
      <c r="G52" s="2" t="s">
        <v>15</v>
      </c>
    </row>
    <row r="53" spans="1:7">
      <c r="A53" s="8">
        <v>38784</v>
      </c>
      <c r="B53" s="9">
        <v>3.2452999999999999</v>
      </c>
      <c r="C53" s="9">
        <v>3.8694999999999999</v>
      </c>
      <c r="D53" s="9">
        <v>2.4782000000000002</v>
      </c>
      <c r="E53" s="9">
        <v>5.6435000000000004</v>
      </c>
      <c r="F53" s="7">
        <v>48</v>
      </c>
      <c r="G53" s="2" t="s">
        <v>15</v>
      </c>
    </row>
    <row r="54" spans="1:7">
      <c r="A54" s="8">
        <v>38785</v>
      </c>
      <c r="B54" s="9">
        <v>3.2477999999999998</v>
      </c>
      <c r="C54" s="9">
        <v>3.8748999999999998</v>
      </c>
      <c r="D54" s="9">
        <v>2.4802</v>
      </c>
      <c r="E54" s="9">
        <v>5.6440000000000001</v>
      </c>
      <c r="F54" s="7">
        <v>49</v>
      </c>
      <c r="G54" s="2" t="s">
        <v>15</v>
      </c>
    </row>
    <row r="55" spans="1:7">
      <c r="A55" s="8">
        <v>38786</v>
      </c>
      <c r="B55" s="9">
        <v>3.2643</v>
      </c>
      <c r="C55" s="9">
        <v>3.8904999999999998</v>
      </c>
      <c r="D55" s="9">
        <v>2.4843999999999999</v>
      </c>
      <c r="E55" s="9">
        <v>5.6753999999999998</v>
      </c>
      <c r="F55" s="7">
        <v>50</v>
      </c>
      <c r="G55" s="2" t="s">
        <v>15</v>
      </c>
    </row>
    <row r="56" spans="1:7">
      <c r="A56" s="8">
        <v>38789</v>
      </c>
      <c r="B56" s="9">
        <v>3.2652000000000001</v>
      </c>
      <c r="C56" s="9">
        <v>3.8952</v>
      </c>
      <c r="D56" s="9">
        <v>2.48</v>
      </c>
      <c r="E56" s="9">
        <v>5.6353999999999997</v>
      </c>
      <c r="F56" s="7">
        <v>51</v>
      </c>
      <c r="G56" s="2" t="s">
        <v>15</v>
      </c>
    </row>
    <row r="57" spans="1:7">
      <c r="A57" s="8">
        <v>38790</v>
      </c>
      <c r="B57" s="9">
        <v>3.29</v>
      </c>
      <c r="C57" s="9">
        <v>3.9390000000000001</v>
      </c>
      <c r="D57" s="9">
        <v>2.5135999999999998</v>
      </c>
      <c r="E57" s="9">
        <v>5.7103999999999999</v>
      </c>
      <c r="F57" s="7">
        <v>52</v>
      </c>
      <c r="G57" s="2" t="s">
        <v>15</v>
      </c>
    </row>
    <row r="58" spans="1:7">
      <c r="A58" s="8">
        <v>38791</v>
      </c>
      <c r="B58" s="9">
        <v>3.2277</v>
      </c>
      <c r="C58" s="9">
        <v>3.8788</v>
      </c>
      <c r="D58" s="9">
        <v>2.4758</v>
      </c>
      <c r="E58" s="9">
        <v>5.6219000000000001</v>
      </c>
      <c r="F58" s="7">
        <v>53</v>
      </c>
      <c r="G58" s="2" t="s">
        <v>15</v>
      </c>
    </row>
    <row r="59" spans="1:7">
      <c r="A59" s="8">
        <v>38792</v>
      </c>
      <c r="B59" s="9">
        <v>3.2118000000000002</v>
      </c>
      <c r="C59" s="9">
        <v>3.8780000000000001</v>
      </c>
      <c r="D59" s="9">
        <v>2.4794</v>
      </c>
      <c r="E59" s="9">
        <v>5.6125999999999996</v>
      </c>
      <c r="F59" s="7">
        <v>54</v>
      </c>
      <c r="G59" s="2" t="s">
        <v>15</v>
      </c>
    </row>
    <row r="60" spans="1:7">
      <c r="A60" s="8">
        <v>38793</v>
      </c>
      <c r="B60" s="9">
        <v>3.145</v>
      </c>
      <c r="C60" s="9">
        <v>3.8319000000000001</v>
      </c>
      <c r="D60" s="9">
        <v>2.4394</v>
      </c>
      <c r="E60" s="9">
        <v>5.5243000000000002</v>
      </c>
      <c r="F60" s="7">
        <v>55</v>
      </c>
      <c r="G60" s="2" t="s">
        <v>15</v>
      </c>
    </row>
    <row r="61" spans="1:7">
      <c r="A61" s="8">
        <v>38796</v>
      </c>
      <c r="B61" s="9">
        <v>3.1909000000000001</v>
      </c>
      <c r="C61" s="9">
        <v>3.8874</v>
      </c>
      <c r="D61" s="9">
        <v>2.4725000000000001</v>
      </c>
      <c r="E61" s="9">
        <v>5.6063000000000001</v>
      </c>
      <c r="F61" s="7">
        <v>56</v>
      </c>
      <c r="G61" s="2" t="s">
        <v>15</v>
      </c>
    </row>
    <row r="62" spans="1:7">
      <c r="A62" s="8">
        <v>38797</v>
      </c>
      <c r="B62" s="9">
        <v>3.2109999999999999</v>
      </c>
      <c r="C62" s="9">
        <v>3.8967000000000001</v>
      </c>
      <c r="D62" s="9">
        <v>2.4798</v>
      </c>
      <c r="E62" s="9">
        <v>5.6147999999999998</v>
      </c>
      <c r="F62" s="7">
        <v>57</v>
      </c>
      <c r="G62" s="2" t="s">
        <v>15</v>
      </c>
    </row>
    <row r="63" spans="1:7">
      <c r="A63" s="8">
        <v>38798</v>
      </c>
      <c r="B63" s="9">
        <v>3.2458</v>
      </c>
      <c r="C63" s="9">
        <v>3.9217</v>
      </c>
      <c r="D63" s="9">
        <v>2.4918999999999998</v>
      </c>
      <c r="E63" s="9">
        <v>5.6757999999999997</v>
      </c>
      <c r="F63" s="7">
        <v>58</v>
      </c>
      <c r="G63" s="2" t="s">
        <v>15</v>
      </c>
    </row>
    <row r="64" spans="1:7">
      <c r="A64" s="8">
        <v>38799</v>
      </c>
      <c r="B64" s="9">
        <v>3.2269000000000001</v>
      </c>
      <c r="C64" s="9">
        <v>3.8936999999999999</v>
      </c>
      <c r="D64" s="9">
        <v>2.4704999999999999</v>
      </c>
      <c r="E64" s="9">
        <v>5.6266999999999996</v>
      </c>
      <c r="F64" s="7">
        <v>59</v>
      </c>
      <c r="G64" s="2" t="s">
        <v>15</v>
      </c>
    </row>
    <row r="65" spans="1:7">
      <c r="A65" s="8">
        <v>38800</v>
      </c>
      <c r="B65" s="9">
        <v>3.2616999999999998</v>
      </c>
      <c r="C65" s="9">
        <v>3.9051</v>
      </c>
      <c r="D65" s="9">
        <v>2.4750000000000001</v>
      </c>
      <c r="E65" s="9">
        <v>5.6525999999999996</v>
      </c>
      <c r="F65" s="7">
        <v>60</v>
      </c>
      <c r="G65" s="2" t="s">
        <v>15</v>
      </c>
    </row>
    <row r="66" spans="1:7">
      <c r="A66" s="8">
        <v>38803</v>
      </c>
      <c r="B66" s="9">
        <v>3.2334999999999998</v>
      </c>
      <c r="C66" s="9">
        <v>3.8917000000000002</v>
      </c>
      <c r="D66" s="9">
        <v>2.4729000000000001</v>
      </c>
      <c r="E66" s="9">
        <v>5.6512000000000002</v>
      </c>
      <c r="F66" s="7">
        <v>61</v>
      </c>
      <c r="G66" s="2" t="s">
        <v>15</v>
      </c>
    </row>
    <row r="67" spans="1:7">
      <c r="A67" s="8">
        <v>38804</v>
      </c>
      <c r="B67" s="9">
        <v>3.2679999999999998</v>
      </c>
      <c r="C67" s="9">
        <v>3.9434999999999998</v>
      </c>
      <c r="D67" s="9">
        <v>2.5072000000000001</v>
      </c>
      <c r="E67" s="9">
        <v>5.7098000000000004</v>
      </c>
      <c r="F67" s="7">
        <v>62</v>
      </c>
      <c r="G67" s="2" t="s">
        <v>15</v>
      </c>
    </row>
    <row r="68" spans="1:7">
      <c r="A68" s="8">
        <v>38805</v>
      </c>
      <c r="B68" s="9">
        <v>3.3008000000000002</v>
      </c>
      <c r="C68" s="9">
        <v>3.9617</v>
      </c>
      <c r="D68" s="9">
        <v>2.5182000000000002</v>
      </c>
      <c r="E68" s="9">
        <v>5.7344999999999997</v>
      </c>
      <c r="F68" s="7">
        <v>63</v>
      </c>
      <c r="G68" s="2" t="s">
        <v>15</v>
      </c>
    </row>
    <row r="69" spans="1:7">
      <c r="A69" s="8">
        <v>38806</v>
      </c>
      <c r="B69" s="9">
        <v>3.2610999999999999</v>
      </c>
      <c r="C69" s="9">
        <v>3.9335</v>
      </c>
      <c r="D69" s="9">
        <v>2.4980000000000002</v>
      </c>
      <c r="E69" s="9">
        <v>5.6695000000000002</v>
      </c>
      <c r="F69" s="7">
        <v>64</v>
      </c>
      <c r="G69" s="2" t="s">
        <v>15</v>
      </c>
    </row>
    <row r="70" spans="1:7">
      <c r="A70" s="8">
        <v>38807</v>
      </c>
      <c r="B70" s="9">
        <v>3.2490999999999999</v>
      </c>
      <c r="C70" s="9">
        <v>3.9357000000000002</v>
      </c>
      <c r="D70" s="9">
        <v>2.4912999999999998</v>
      </c>
      <c r="E70" s="9">
        <v>5.6502999999999997</v>
      </c>
      <c r="F70" s="7">
        <v>65</v>
      </c>
      <c r="G70" s="2" t="s">
        <v>15</v>
      </c>
    </row>
    <row r="71" spans="1:7">
      <c r="A71" s="8">
        <v>38810</v>
      </c>
      <c r="B71" s="9">
        <v>3.2538</v>
      </c>
      <c r="C71" s="9">
        <v>3.9249999999999998</v>
      </c>
      <c r="D71" s="9">
        <v>2.4841000000000002</v>
      </c>
      <c r="E71" s="9">
        <v>5.6215999999999999</v>
      </c>
      <c r="F71" s="7">
        <v>66</v>
      </c>
      <c r="G71" s="2" t="s">
        <v>15</v>
      </c>
    </row>
    <row r="72" spans="1:7">
      <c r="A72" s="8">
        <v>38811</v>
      </c>
      <c r="B72" s="9">
        <v>3.2416999999999998</v>
      </c>
      <c r="C72" s="9">
        <v>3.9407000000000001</v>
      </c>
      <c r="D72" s="9">
        <v>2.4916</v>
      </c>
      <c r="E72" s="9">
        <v>5.6566000000000001</v>
      </c>
      <c r="F72" s="7">
        <v>67</v>
      </c>
      <c r="G72" s="2" t="s">
        <v>15</v>
      </c>
    </row>
    <row r="73" spans="1:7">
      <c r="A73" s="8">
        <v>38812</v>
      </c>
      <c r="B73" s="9">
        <v>3.2418</v>
      </c>
      <c r="C73" s="9">
        <v>3.9788999999999999</v>
      </c>
      <c r="D73" s="9">
        <v>2.5204</v>
      </c>
      <c r="E73" s="9">
        <v>5.6874000000000002</v>
      </c>
      <c r="F73" s="7">
        <v>68</v>
      </c>
      <c r="G73" s="2" t="s">
        <v>15</v>
      </c>
    </row>
    <row r="74" spans="1:7">
      <c r="A74" s="8">
        <v>38813</v>
      </c>
      <c r="B74" s="9">
        <v>3.2389000000000001</v>
      </c>
      <c r="C74" s="9">
        <v>3.9870000000000001</v>
      </c>
      <c r="D74" s="9">
        <v>2.5240999999999998</v>
      </c>
      <c r="E74" s="9">
        <v>5.6848000000000001</v>
      </c>
      <c r="F74" s="7">
        <v>69</v>
      </c>
      <c r="G74" s="2" t="s">
        <v>15</v>
      </c>
    </row>
    <row r="75" spans="1:7">
      <c r="A75" s="8">
        <v>38814</v>
      </c>
      <c r="B75" s="9">
        <v>3.2543000000000002</v>
      </c>
      <c r="C75" s="9">
        <v>3.9664999999999999</v>
      </c>
      <c r="D75" s="9">
        <v>2.5163000000000002</v>
      </c>
      <c r="E75" s="9">
        <v>5.6948999999999996</v>
      </c>
      <c r="F75" s="7">
        <v>70</v>
      </c>
      <c r="G75" s="2" t="s">
        <v>15</v>
      </c>
    </row>
    <row r="76" spans="1:7">
      <c r="A76" s="8">
        <v>38817</v>
      </c>
      <c r="B76" s="9">
        <v>3.2658999999999998</v>
      </c>
      <c r="C76" s="9">
        <v>3.9584000000000001</v>
      </c>
      <c r="D76" s="9">
        <v>2.5133000000000001</v>
      </c>
      <c r="E76" s="9">
        <v>5.6996000000000002</v>
      </c>
      <c r="F76" s="7">
        <v>71</v>
      </c>
      <c r="G76" s="2" t="s">
        <v>15</v>
      </c>
    </row>
    <row r="77" spans="1:7">
      <c r="A77" s="8">
        <v>38818</v>
      </c>
      <c r="B77" s="9">
        <v>3.2576000000000001</v>
      </c>
      <c r="C77" s="9">
        <v>3.9523999999999999</v>
      </c>
      <c r="D77" s="9">
        <v>2.5047999999999999</v>
      </c>
      <c r="E77" s="9">
        <v>5.6746999999999996</v>
      </c>
      <c r="F77" s="7">
        <v>72</v>
      </c>
      <c r="G77" s="2" t="s">
        <v>15</v>
      </c>
    </row>
    <row r="78" spans="1:7">
      <c r="A78" s="8">
        <v>38819</v>
      </c>
      <c r="B78" s="9">
        <v>3.2254999999999998</v>
      </c>
      <c r="C78" s="9">
        <v>3.9203000000000001</v>
      </c>
      <c r="D78" s="9">
        <v>2.4914999999999998</v>
      </c>
      <c r="E78" s="9">
        <v>5.6619000000000002</v>
      </c>
      <c r="F78" s="7">
        <v>73</v>
      </c>
      <c r="G78" s="2" t="s">
        <v>15</v>
      </c>
    </row>
    <row r="79" spans="1:7">
      <c r="A79" s="8">
        <v>38820</v>
      </c>
      <c r="B79" s="9">
        <v>3.2477</v>
      </c>
      <c r="C79" s="9">
        <v>3.9354</v>
      </c>
      <c r="D79" s="9">
        <v>2.5068999999999999</v>
      </c>
      <c r="E79" s="9">
        <v>5.7013999999999996</v>
      </c>
      <c r="F79" s="7">
        <v>74</v>
      </c>
      <c r="G79" s="2" t="s">
        <v>15</v>
      </c>
    </row>
    <row r="80" spans="1:7">
      <c r="A80" s="8">
        <v>38821</v>
      </c>
      <c r="B80" s="9">
        <v>3.2498999999999998</v>
      </c>
      <c r="C80" s="9">
        <v>3.9325000000000001</v>
      </c>
      <c r="D80" s="9">
        <v>2.5019</v>
      </c>
      <c r="E80" s="9">
        <v>5.6909999999999998</v>
      </c>
      <c r="F80" s="7">
        <v>75</v>
      </c>
      <c r="G80" s="2" t="s">
        <v>15</v>
      </c>
    </row>
    <row r="81" spans="1:7">
      <c r="A81" s="8">
        <v>38825</v>
      </c>
      <c r="B81" s="9">
        <v>3.2071000000000001</v>
      </c>
      <c r="C81" s="9">
        <v>3.9264999999999999</v>
      </c>
      <c r="D81" s="9">
        <v>2.5061</v>
      </c>
      <c r="E81" s="9">
        <v>5.6733000000000002</v>
      </c>
      <c r="F81" s="7">
        <v>76</v>
      </c>
      <c r="G81" s="2" t="s">
        <v>15</v>
      </c>
    </row>
    <row r="82" spans="1:7">
      <c r="A82" s="8">
        <v>38826</v>
      </c>
      <c r="B82" s="9">
        <v>3.1566999999999998</v>
      </c>
      <c r="C82" s="9">
        <v>3.8997999999999999</v>
      </c>
      <c r="D82" s="9">
        <v>2.4883000000000002</v>
      </c>
      <c r="E82" s="9">
        <v>5.6338999999999997</v>
      </c>
      <c r="F82" s="7">
        <v>77</v>
      </c>
      <c r="G82" s="2" t="s">
        <v>15</v>
      </c>
    </row>
    <row r="83" spans="1:7">
      <c r="A83" s="8">
        <v>38827</v>
      </c>
      <c r="B83" s="9">
        <v>3.1528</v>
      </c>
      <c r="C83" s="9">
        <v>3.8940999999999999</v>
      </c>
      <c r="D83" s="9">
        <v>2.4792000000000001</v>
      </c>
      <c r="E83" s="9">
        <v>5.6241000000000003</v>
      </c>
      <c r="F83" s="7">
        <v>78</v>
      </c>
      <c r="G83" s="2" t="s">
        <v>15</v>
      </c>
    </row>
    <row r="84" spans="1:7">
      <c r="A84" s="8">
        <v>38828</v>
      </c>
      <c r="B84" s="9">
        <v>3.1541000000000001</v>
      </c>
      <c r="C84" s="9">
        <v>3.887</v>
      </c>
      <c r="D84" s="9">
        <v>2.4670000000000001</v>
      </c>
      <c r="E84" s="9">
        <v>5.6186999999999996</v>
      </c>
      <c r="F84" s="7">
        <v>79</v>
      </c>
      <c r="G84" s="2" t="s">
        <v>15</v>
      </c>
    </row>
    <row r="85" spans="1:7">
      <c r="A85" s="8">
        <v>38831</v>
      </c>
      <c r="B85" s="9">
        <v>3.1217999999999999</v>
      </c>
      <c r="C85" s="9">
        <v>3.8639999999999999</v>
      </c>
      <c r="D85" s="9">
        <v>2.4581</v>
      </c>
      <c r="E85" s="9">
        <v>5.5879000000000003</v>
      </c>
      <c r="F85" s="7">
        <v>80</v>
      </c>
      <c r="G85" s="2" t="s">
        <v>15</v>
      </c>
    </row>
    <row r="86" spans="1:7">
      <c r="A86" s="8">
        <v>38832</v>
      </c>
      <c r="B86" s="9">
        <v>3.1172</v>
      </c>
      <c r="C86" s="9">
        <v>3.8641000000000001</v>
      </c>
      <c r="D86" s="9">
        <v>2.4563999999999999</v>
      </c>
      <c r="E86" s="9">
        <v>5.5667</v>
      </c>
      <c r="F86" s="7">
        <v>81</v>
      </c>
      <c r="G86" s="2" t="s">
        <v>15</v>
      </c>
    </row>
    <row r="87" spans="1:7">
      <c r="A87" s="8">
        <v>38833</v>
      </c>
      <c r="B87" s="9">
        <v>3.1334</v>
      </c>
      <c r="C87" s="9">
        <v>3.8847999999999998</v>
      </c>
      <c r="D87" s="9">
        <v>2.4628999999999999</v>
      </c>
      <c r="E87" s="9">
        <v>5.5823999999999998</v>
      </c>
      <c r="F87" s="7">
        <v>82</v>
      </c>
      <c r="G87" s="2" t="s">
        <v>15</v>
      </c>
    </row>
    <row r="88" spans="1:7">
      <c r="A88" s="8">
        <v>38834</v>
      </c>
      <c r="B88" s="9">
        <v>3.1086</v>
      </c>
      <c r="C88" s="9">
        <v>3.8664999999999998</v>
      </c>
      <c r="D88" s="9">
        <v>2.4459</v>
      </c>
      <c r="E88" s="9">
        <v>5.5461999999999998</v>
      </c>
      <c r="F88" s="7">
        <v>83</v>
      </c>
      <c r="G88" s="2" t="s">
        <v>15</v>
      </c>
    </row>
    <row r="89" spans="1:7">
      <c r="A89" s="8">
        <v>38835</v>
      </c>
      <c r="B89" s="9">
        <v>3.0840999999999998</v>
      </c>
      <c r="C89" s="9">
        <v>3.8740000000000001</v>
      </c>
      <c r="D89" s="9">
        <v>2.4619</v>
      </c>
      <c r="E89" s="9">
        <v>5.5712999999999999</v>
      </c>
      <c r="F89" s="7">
        <v>84</v>
      </c>
      <c r="G89" s="2" t="s">
        <v>15</v>
      </c>
    </row>
    <row r="90" spans="1:7">
      <c r="A90" s="8">
        <v>38839</v>
      </c>
      <c r="B90" s="9">
        <v>3.0571000000000002</v>
      </c>
      <c r="C90" s="9">
        <v>3.8582999999999998</v>
      </c>
      <c r="D90" s="9">
        <v>2.4693999999999998</v>
      </c>
      <c r="E90" s="9">
        <v>5.6051000000000002</v>
      </c>
      <c r="F90" s="7">
        <v>85</v>
      </c>
      <c r="G90" s="2" t="s">
        <v>15</v>
      </c>
    </row>
    <row r="91" spans="1:7">
      <c r="A91" s="8">
        <v>38841</v>
      </c>
      <c r="B91" s="9">
        <v>3.0406</v>
      </c>
      <c r="C91" s="9">
        <v>3.8229000000000002</v>
      </c>
      <c r="D91" s="9">
        <v>2.4485000000000001</v>
      </c>
      <c r="E91" s="9">
        <v>5.5796999999999999</v>
      </c>
      <c r="F91" s="7">
        <v>86</v>
      </c>
      <c r="G91" s="2" t="s">
        <v>15</v>
      </c>
    </row>
    <row r="92" spans="1:7">
      <c r="A92" s="8">
        <v>38842</v>
      </c>
      <c r="B92" s="9">
        <v>3.0129000000000001</v>
      </c>
      <c r="C92" s="9">
        <v>3.8212000000000002</v>
      </c>
      <c r="D92" s="9">
        <v>2.4474999999999998</v>
      </c>
      <c r="E92" s="9">
        <v>5.5707000000000004</v>
      </c>
      <c r="F92" s="7">
        <v>87</v>
      </c>
      <c r="G92" s="2" t="s">
        <v>15</v>
      </c>
    </row>
    <row r="93" spans="1:7">
      <c r="A93" s="8">
        <v>38845</v>
      </c>
      <c r="B93" s="9">
        <v>2.9929000000000001</v>
      </c>
      <c r="C93" s="9">
        <v>3.823</v>
      </c>
      <c r="D93" s="9">
        <v>2.4546999999999999</v>
      </c>
      <c r="E93" s="9">
        <v>5.5911999999999997</v>
      </c>
      <c r="F93" s="7">
        <v>88</v>
      </c>
      <c r="G93" s="2" t="s">
        <v>15</v>
      </c>
    </row>
    <row r="94" spans="1:7">
      <c r="A94" s="8">
        <v>38846</v>
      </c>
      <c r="B94" s="9">
        <v>3.0156999999999998</v>
      </c>
      <c r="C94" s="9">
        <v>3.8290000000000002</v>
      </c>
      <c r="D94" s="9">
        <v>2.4552999999999998</v>
      </c>
      <c r="E94" s="9">
        <v>5.5951000000000004</v>
      </c>
      <c r="F94" s="7">
        <v>89</v>
      </c>
      <c r="G94" s="2" t="s">
        <v>15</v>
      </c>
    </row>
    <row r="95" spans="1:7">
      <c r="A95" s="8">
        <v>38847</v>
      </c>
      <c r="B95" s="9">
        <v>3.0104000000000002</v>
      </c>
      <c r="C95" s="9">
        <v>3.8458999999999999</v>
      </c>
      <c r="D95" s="9">
        <v>2.4695999999999998</v>
      </c>
      <c r="E95" s="9">
        <v>5.6161000000000003</v>
      </c>
      <c r="F95" s="7">
        <v>90</v>
      </c>
      <c r="G95" s="2" t="s">
        <v>15</v>
      </c>
    </row>
    <row r="96" spans="1:7">
      <c r="A96" s="8">
        <v>38848</v>
      </c>
      <c r="B96" s="9">
        <v>3.0059999999999998</v>
      </c>
      <c r="C96" s="9">
        <v>3.8193999999999999</v>
      </c>
      <c r="D96" s="9">
        <v>2.4447999999999999</v>
      </c>
      <c r="E96" s="9">
        <v>5.5891999999999999</v>
      </c>
      <c r="F96" s="7">
        <v>91</v>
      </c>
      <c r="G96" s="2" t="s">
        <v>15</v>
      </c>
    </row>
    <row r="97" spans="1:7">
      <c r="A97" s="8">
        <v>38849</v>
      </c>
      <c r="B97" s="9">
        <v>3.0011999999999999</v>
      </c>
      <c r="C97" s="9">
        <v>3.87</v>
      </c>
      <c r="D97" s="9">
        <v>2.4931000000000001</v>
      </c>
      <c r="E97" s="9">
        <v>5.6787000000000001</v>
      </c>
      <c r="F97" s="7">
        <v>92</v>
      </c>
      <c r="G97" s="2" t="s">
        <v>15</v>
      </c>
    </row>
    <row r="98" spans="1:7">
      <c r="A98" s="8">
        <v>38852</v>
      </c>
      <c r="B98" s="9">
        <v>3.0608</v>
      </c>
      <c r="C98" s="9">
        <v>3.931</v>
      </c>
      <c r="D98" s="9">
        <v>2.5337999999999998</v>
      </c>
      <c r="E98" s="9">
        <v>5.7714999999999996</v>
      </c>
      <c r="F98" s="7">
        <v>93</v>
      </c>
      <c r="G98" s="2" t="s">
        <v>15</v>
      </c>
    </row>
    <row r="99" spans="1:7">
      <c r="A99" s="8">
        <v>38853</v>
      </c>
      <c r="B99" s="9">
        <v>3.0640000000000001</v>
      </c>
      <c r="C99" s="9">
        <v>3.9249999999999998</v>
      </c>
      <c r="D99" s="9">
        <v>2.5268000000000002</v>
      </c>
      <c r="E99" s="9">
        <v>5.7598000000000003</v>
      </c>
      <c r="F99" s="7">
        <v>94</v>
      </c>
      <c r="G99" s="2" t="s">
        <v>15</v>
      </c>
    </row>
    <row r="100" spans="1:7">
      <c r="A100" s="8">
        <v>38854</v>
      </c>
      <c r="B100" s="9">
        <v>3.0038999999999998</v>
      </c>
      <c r="C100" s="9">
        <v>3.875</v>
      </c>
      <c r="D100" s="9">
        <v>2.4983</v>
      </c>
      <c r="E100" s="9">
        <v>5.7001999999999997</v>
      </c>
      <c r="F100" s="7">
        <v>95</v>
      </c>
      <c r="G100" s="2" t="s">
        <v>15</v>
      </c>
    </row>
    <row r="101" spans="1:7">
      <c r="A101" s="8">
        <v>38855</v>
      </c>
      <c r="B101" s="9">
        <v>3.0874999999999999</v>
      </c>
      <c r="C101" s="9">
        <v>3.9487000000000001</v>
      </c>
      <c r="D101" s="9">
        <v>2.5485000000000002</v>
      </c>
      <c r="E101" s="9">
        <v>5.8253000000000004</v>
      </c>
      <c r="F101" s="7">
        <v>96</v>
      </c>
      <c r="G101" s="2" t="s">
        <v>15</v>
      </c>
    </row>
    <row r="102" spans="1:7">
      <c r="A102" s="8">
        <v>38856</v>
      </c>
      <c r="B102" s="9">
        <v>3.0828000000000002</v>
      </c>
      <c r="C102" s="9">
        <v>3.9390000000000001</v>
      </c>
      <c r="D102" s="9">
        <v>2.5318999999999998</v>
      </c>
      <c r="E102" s="9">
        <v>5.7840999999999996</v>
      </c>
      <c r="F102" s="7">
        <v>97</v>
      </c>
      <c r="G102" s="2" t="s">
        <v>15</v>
      </c>
    </row>
    <row r="103" spans="1:7">
      <c r="A103" s="8">
        <v>38859</v>
      </c>
      <c r="B103" s="9">
        <v>3.1023000000000001</v>
      </c>
      <c r="C103" s="9">
        <v>3.9590000000000001</v>
      </c>
      <c r="D103" s="9">
        <v>2.5516999999999999</v>
      </c>
      <c r="E103" s="9">
        <v>5.8117999999999999</v>
      </c>
      <c r="F103" s="7">
        <v>98</v>
      </c>
      <c r="G103" s="2" t="s">
        <v>15</v>
      </c>
    </row>
    <row r="104" spans="1:7">
      <c r="A104" s="8">
        <v>38860</v>
      </c>
      <c r="B104" s="9">
        <v>3.0840999999999998</v>
      </c>
      <c r="C104" s="9">
        <v>3.9622000000000002</v>
      </c>
      <c r="D104" s="9">
        <v>2.5545</v>
      </c>
      <c r="E104" s="9">
        <v>5.8083999999999998</v>
      </c>
      <c r="F104" s="7">
        <v>99</v>
      </c>
      <c r="G104" s="2" t="s">
        <v>15</v>
      </c>
    </row>
    <row r="105" spans="1:7">
      <c r="A105" s="8">
        <v>38861</v>
      </c>
      <c r="B105" s="9">
        <v>3.0842000000000001</v>
      </c>
      <c r="C105" s="9">
        <v>3.9645999999999999</v>
      </c>
      <c r="D105" s="9">
        <v>2.5564</v>
      </c>
      <c r="E105" s="9">
        <v>5.8110999999999997</v>
      </c>
      <c r="F105" s="7">
        <v>100</v>
      </c>
      <c r="G105" s="2" t="s">
        <v>15</v>
      </c>
    </row>
    <row r="106" spans="1:7">
      <c r="A106" s="8">
        <v>38862</v>
      </c>
      <c r="B106" s="9">
        <v>3.085</v>
      </c>
      <c r="C106" s="9">
        <v>3.944</v>
      </c>
      <c r="D106" s="9">
        <v>2.5371000000000001</v>
      </c>
      <c r="E106" s="9">
        <v>5.7754000000000003</v>
      </c>
      <c r="F106" s="7">
        <v>101</v>
      </c>
      <c r="G106" s="2" t="s">
        <v>15</v>
      </c>
    </row>
    <row r="107" spans="1:7">
      <c r="A107" s="8">
        <v>38863</v>
      </c>
      <c r="B107" s="9">
        <v>3.0642</v>
      </c>
      <c r="C107" s="9">
        <v>3.9272</v>
      </c>
      <c r="D107" s="9">
        <v>2.5211999999999999</v>
      </c>
      <c r="E107" s="9">
        <v>5.7393999999999998</v>
      </c>
      <c r="F107" s="7">
        <v>102</v>
      </c>
      <c r="G107" s="2" t="s">
        <v>15</v>
      </c>
    </row>
    <row r="108" spans="1:7">
      <c r="A108" s="8">
        <v>38866</v>
      </c>
      <c r="B108" s="9">
        <v>3.0747</v>
      </c>
      <c r="C108" s="9">
        <v>3.9209999999999998</v>
      </c>
      <c r="D108" s="9">
        <v>2.5125000000000002</v>
      </c>
      <c r="E108" s="9">
        <v>5.7206999999999999</v>
      </c>
      <c r="F108" s="7">
        <v>103</v>
      </c>
      <c r="G108" s="2" t="s">
        <v>15</v>
      </c>
    </row>
    <row r="109" spans="1:7">
      <c r="A109" s="8">
        <v>38867</v>
      </c>
      <c r="B109" s="9">
        <v>3.0628000000000002</v>
      </c>
      <c r="C109" s="9">
        <v>3.9367000000000001</v>
      </c>
      <c r="D109" s="9">
        <v>2.5247000000000002</v>
      </c>
      <c r="E109" s="9">
        <v>5.7465999999999999</v>
      </c>
      <c r="F109" s="7">
        <v>104</v>
      </c>
      <c r="G109" s="2" t="s">
        <v>15</v>
      </c>
    </row>
    <row r="110" spans="1:7">
      <c r="A110" s="8">
        <v>38868</v>
      </c>
      <c r="B110" s="9">
        <v>3.0670999999999999</v>
      </c>
      <c r="C110" s="9">
        <v>3.9472</v>
      </c>
      <c r="D110" s="9">
        <v>2.5324</v>
      </c>
      <c r="E110" s="9">
        <v>5.7598000000000003</v>
      </c>
      <c r="F110" s="7">
        <v>105</v>
      </c>
      <c r="G110" s="2" t="s">
        <v>15</v>
      </c>
    </row>
    <row r="111" spans="1:7">
      <c r="A111" s="8">
        <v>38869</v>
      </c>
      <c r="B111" s="9">
        <v>3.0832999999999999</v>
      </c>
      <c r="C111" s="9">
        <v>3.9413999999999998</v>
      </c>
      <c r="D111" s="9">
        <v>2.5234000000000001</v>
      </c>
      <c r="E111" s="9">
        <v>5.7462999999999997</v>
      </c>
      <c r="F111" s="7">
        <v>106</v>
      </c>
      <c r="G111" s="2" t="s">
        <v>15</v>
      </c>
    </row>
    <row r="112" spans="1:7">
      <c r="A112" s="8">
        <v>38870</v>
      </c>
      <c r="B112" s="9">
        <v>3.0627</v>
      </c>
      <c r="C112" s="9">
        <v>3.9236</v>
      </c>
      <c r="D112" s="9">
        <v>2.5085999999999999</v>
      </c>
      <c r="E112" s="9">
        <v>5.7087000000000003</v>
      </c>
      <c r="F112" s="7">
        <v>107</v>
      </c>
      <c r="G112" s="2" t="s">
        <v>15</v>
      </c>
    </row>
    <row r="113" spans="1:7">
      <c r="A113" s="8">
        <v>38873</v>
      </c>
      <c r="B113" s="9">
        <v>3.0482</v>
      </c>
      <c r="C113" s="9">
        <v>3.9535999999999998</v>
      </c>
      <c r="D113" s="9">
        <v>2.5324</v>
      </c>
      <c r="E113" s="9">
        <v>5.7481999999999998</v>
      </c>
      <c r="F113" s="7">
        <v>108</v>
      </c>
      <c r="G113" s="2" t="s">
        <v>15</v>
      </c>
    </row>
    <row r="114" spans="1:7">
      <c r="A114" s="8">
        <v>38874</v>
      </c>
      <c r="B114" s="9">
        <v>3.0720000000000001</v>
      </c>
      <c r="C114" s="9">
        <v>3.9628999999999999</v>
      </c>
      <c r="D114" s="9">
        <v>2.5451999999999999</v>
      </c>
      <c r="E114" s="9">
        <v>5.7504</v>
      </c>
      <c r="F114" s="7">
        <v>109</v>
      </c>
      <c r="G114" s="2" t="s">
        <v>15</v>
      </c>
    </row>
    <row r="115" spans="1:7">
      <c r="A115" s="8">
        <v>38875</v>
      </c>
      <c r="B115" s="9">
        <v>3.0817000000000001</v>
      </c>
      <c r="C115" s="9">
        <v>3.9489999999999998</v>
      </c>
      <c r="D115" s="9">
        <v>2.5291999999999999</v>
      </c>
      <c r="E115" s="9">
        <v>5.7294</v>
      </c>
      <c r="F115" s="7">
        <v>110</v>
      </c>
      <c r="G115" s="2" t="s">
        <v>15</v>
      </c>
    </row>
    <row r="116" spans="1:7">
      <c r="A116" s="8">
        <v>38876</v>
      </c>
      <c r="B116" s="9">
        <v>3.0989</v>
      </c>
      <c r="C116" s="9">
        <v>3.9567000000000001</v>
      </c>
      <c r="D116" s="9">
        <v>2.5347</v>
      </c>
      <c r="E116" s="9">
        <v>5.7276999999999996</v>
      </c>
      <c r="F116" s="7">
        <v>111</v>
      </c>
      <c r="G116" s="2" t="s">
        <v>15</v>
      </c>
    </row>
    <row r="117" spans="1:7">
      <c r="A117" s="8">
        <v>38877</v>
      </c>
      <c r="B117" s="9">
        <v>3.1248</v>
      </c>
      <c r="C117" s="9">
        <v>3.952</v>
      </c>
      <c r="D117" s="9">
        <v>2.5346000000000002</v>
      </c>
      <c r="E117" s="9">
        <v>5.7558999999999996</v>
      </c>
      <c r="F117" s="7">
        <v>112</v>
      </c>
      <c r="G117" s="2" t="s">
        <v>15</v>
      </c>
    </row>
    <row r="118" spans="1:7">
      <c r="A118" s="8">
        <v>38880</v>
      </c>
      <c r="B118" s="9">
        <v>3.1553</v>
      </c>
      <c r="C118" s="9">
        <v>3.9801000000000002</v>
      </c>
      <c r="D118" s="9">
        <v>2.5609999999999999</v>
      </c>
      <c r="E118" s="9">
        <v>5.8197000000000001</v>
      </c>
      <c r="F118" s="7">
        <v>113</v>
      </c>
      <c r="G118" s="2" t="s">
        <v>15</v>
      </c>
    </row>
    <row r="119" spans="1:7">
      <c r="A119" s="8">
        <v>38881</v>
      </c>
      <c r="B119" s="9">
        <v>3.2012</v>
      </c>
      <c r="C119" s="9">
        <v>4.0297999999999998</v>
      </c>
      <c r="D119" s="9">
        <v>2.5948000000000002</v>
      </c>
      <c r="E119" s="9">
        <v>5.9039999999999999</v>
      </c>
      <c r="F119" s="7">
        <v>114</v>
      </c>
      <c r="G119" s="2" t="s">
        <v>15</v>
      </c>
    </row>
    <row r="120" spans="1:7">
      <c r="A120" s="8">
        <v>38882</v>
      </c>
      <c r="B120" s="9">
        <v>3.1936</v>
      </c>
      <c r="C120" s="9">
        <v>4.0175999999999998</v>
      </c>
      <c r="D120" s="9">
        <v>2.5888</v>
      </c>
      <c r="E120" s="9">
        <v>5.8810000000000002</v>
      </c>
      <c r="F120" s="7">
        <v>115</v>
      </c>
      <c r="G120" s="2" t="s">
        <v>15</v>
      </c>
    </row>
    <row r="121" spans="1:7">
      <c r="A121" s="8">
        <v>38884</v>
      </c>
      <c r="B121" s="9">
        <v>3.1859999999999999</v>
      </c>
      <c r="C121" s="9">
        <v>4.0350000000000001</v>
      </c>
      <c r="D121" s="9">
        <v>2.5939000000000001</v>
      </c>
      <c r="E121" s="9">
        <v>5.9073000000000002</v>
      </c>
      <c r="F121" s="7">
        <v>116</v>
      </c>
      <c r="G121" s="2" t="s">
        <v>15</v>
      </c>
    </row>
    <row r="122" spans="1:7">
      <c r="A122" s="8">
        <v>38887</v>
      </c>
      <c r="B122" s="9">
        <v>3.2103999999999999</v>
      </c>
      <c r="C122" s="9">
        <v>4.0414000000000003</v>
      </c>
      <c r="D122" s="9">
        <v>2.5945</v>
      </c>
      <c r="E122" s="9">
        <v>5.9154</v>
      </c>
      <c r="F122" s="7">
        <v>117</v>
      </c>
      <c r="G122" s="2" t="s">
        <v>15</v>
      </c>
    </row>
    <row r="123" spans="1:7">
      <c r="A123" s="8">
        <v>38888</v>
      </c>
      <c r="B123" s="9">
        <v>3.2288000000000001</v>
      </c>
      <c r="C123" s="9">
        <v>4.0590000000000002</v>
      </c>
      <c r="D123" s="9">
        <v>2.6027</v>
      </c>
      <c r="E123" s="9">
        <v>5.9524999999999997</v>
      </c>
      <c r="F123" s="7">
        <v>118</v>
      </c>
      <c r="G123" s="2" t="s">
        <v>15</v>
      </c>
    </row>
    <row r="124" spans="1:7">
      <c r="A124" s="8">
        <v>38889</v>
      </c>
      <c r="B124" s="9">
        <v>3.2309999999999999</v>
      </c>
      <c r="C124" s="9">
        <v>4.0788000000000002</v>
      </c>
      <c r="D124" s="9">
        <v>2.6147999999999998</v>
      </c>
      <c r="E124" s="9">
        <v>5.9565999999999999</v>
      </c>
      <c r="F124" s="7">
        <v>119</v>
      </c>
      <c r="G124" s="2" t="s">
        <v>15</v>
      </c>
    </row>
    <row r="125" spans="1:7">
      <c r="A125" s="8">
        <v>38890</v>
      </c>
      <c r="B125" s="9">
        <v>3.2185999999999999</v>
      </c>
      <c r="C125" s="9">
        <v>4.0673000000000004</v>
      </c>
      <c r="D125" s="9">
        <v>2.6023000000000001</v>
      </c>
      <c r="E125" s="9">
        <v>5.9199000000000002</v>
      </c>
      <c r="F125" s="7">
        <v>120</v>
      </c>
      <c r="G125" s="2" t="s">
        <v>15</v>
      </c>
    </row>
    <row r="126" spans="1:7">
      <c r="A126" s="8">
        <v>38891</v>
      </c>
      <c r="B126" s="9">
        <v>3.2715000000000001</v>
      </c>
      <c r="C126" s="9">
        <v>4.1062000000000003</v>
      </c>
      <c r="D126" s="9">
        <v>2.6248999999999998</v>
      </c>
      <c r="E126" s="9">
        <v>5.9657</v>
      </c>
      <c r="F126" s="7">
        <v>121</v>
      </c>
      <c r="G126" s="2" t="s">
        <v>15</v>
      </c>
    </row>
    <row r="127" spans="1:7">
      <c r="A127" s="8">
        <v>38894</v>
      </c>
      <c r="B127" s="9">
        <v>3.2683</v>
      </c>
      <c r="C127" s="9">
        <v>4.1064999999999996</v>
      </c>
      <c r="D127" s="9">
        <v>2.6263000000000001</v>
      </c>
      <c r="E127" s="9">
        <v>5.9535999999999998</v>
      </c>
      <c r="F127" s="7">
        <v>122</v>
      </c>
      <c r="G127" s="2" t="s">
        <v>15</v>
      </c>
    </row>
    <row r="128" spans="1:7">
      <c r="A128" s="8">
        <v>38895</v>
      </c>
      <c r="B128" s="9">
        <v>3.2307999999999999</v>
      </c>
      <c r="C128" s="9">
        <v>4.0675999999999997</v>
      </c>
      <c r="D128" s="9">
        <v>2.5977000000000001</v>
      </c>
      <c r="E128" s="9">
        <v>5.8907999999999996</v>
      </c>
      <c r="F128" s="7">
        <v>123</v>
      </c>
      <c r="G128" s="2" t="s">
        <v>15</v>
      </c>
    </row>
    <row r="129" spans="1:7">
      <c r="A129" s="8">
        <v>38896</v>
      </c>
      <c r="B129" s="9">
        <v>3.2471000000000001</v>
      </c>
      <c r="C129" s="9">
        <v>4.0823</v>
      </c>
      <c r="D129" s="9">
        <v>2.6099000000000001</v>
      </c>
      <c r="E129" s="9">
        <v>5.9074</v>
      </c>
      <c r="F129" s="7">
        <v>124</v>
      </c>
      <c r="G129" s="2" t="s">
        <v>15</v>
      </c>
    </row>
    <row r="130" spans="1:7">
      <c r="A130" s="8">
        <v>38897</v>
      </c>
      <c r="B130" s="9">
        <v>3.2591999999999999</v>
      </c>
      <c r="C130" s="9">
        <v>4.0862999999999996</v>
      </c>
      <c r="D130" s="9">
        <v>2.6118000000000001</v>
      </c>
      <c r="E130" s="9">
        <v>5.9153000000000002</v>
      </c>
      <c r="F130" s="7">
        <v>125</v>
      </c>
      <c r="G130" s="2" t="s">
        <v>15</v>
      </c>
    </row>
    <row r="131" spans="1:7">
      <c r="A131" s="8">
        <v>38898</v>
      </c>
      <c r="B131" s="9">
        <v>3.1816</v>
      </c>
      <c r="C131" s="9">
        <v>4.0434000000000001</v>
      </c>
      <c r="D131" s="9">
        <v>2.5802999999999998</v>
      </c>
      <c r="E131" s="9">
        <v>5.8308</v>
      </c>
      <c r="F131" s="7">
        <v>126</v>
      </c>
      <c r="G131" s="2" t="s">
        <v>15</v>
      </c>
    </row>
    <row r="132" spans="1:7">
      <c r="A132" s="8">
        <v>38901</v>
      </c>
      <c r="B132" s="9">
        <v>3.1707999999999998</v>
      </c>
      <c r="C132" s="9">
        <v>4.0503</v>
      </c>
      <c r="D132" s="9">
        <v>2.5857000000000001</v>
      </c>
      <c r="E132" s="9">
        <v>5.8505000000000003</v>
      </c>
      <c r="F132" s="7">
        <v>127</v>
      </c>
      <c r="G132" s="2" t="s">
        <v>15</v>
      </c>
    </row>
    <row r="133" spans="1:7">
      <c r="A133" s="8">
        <v>38902</v>
      </c>
      <c r="B133" s="9">
        <v>3.1263999999999998</v>
      </c>
      <c r="C133" s="9">
        <v>4.0069999999999997</v>
      </c>
      <c r="D133" s="9">
        <v>2.5548000000000002</v>
      </c>
      <c r="E133" s="9">
        <v>5.7717000000000001</v>
      </c>
      <c r="F133" s="7">
        <v>128</v>
      </c>
      <c r="G133" s="2" t="s">
        <v>15</v>
      </c>
    </row>
    <row r="134" spans="1:7">
      <c r="A134" s="8">
        <v>38903</v>
      </c>
      <c r="B134" s="9">
        <v>3.153</v>
      </c>
      <c r="C134" s="9">
        <v>4.0246000000000004</v>
      </c>
      <c r="D134" s="9">
        <v>2.5678999999999998</v>
      </c>
      <c r="E134" s="9">
        <v>5.8121</v>
      </c>
      <c r="F134" s="7">
        <v>129</v>
      </c>
      <c r="G134" s="2" t="s">
        <v>15</v>
      </c>
    </row>
    <row r="135" spans="1:7">
      <c r="A135" s="8">
        <v>38904</v>
      </c>
      <c r="B135" s="9">
        <v>3.1812999999999998</v>
      </c>
      <c r="C135" s="9">
        <v>4.0509000000000004</v>
      </c>
      <c r="D135" s="9">
        <v>2.5830000000000002</v>
      </c>
      <c r="E135" s="9">
        <v>5.8353999999999999</v>
      </c>
      <c r="F135" s="7">
        <v>130</v>
      </c>
      <c r="G135" s="2" t="s">
        <v>15</v>
      </c>
    </row>
    <row r="136" spans="1:7">
      <c r="A136" s="8">
        <v>38905</v>
      </c>
      <c r="B136" s="9">
        <v>3.1520000000000001</v>
      </c>
      <c r="C136" s="9">
        <v>4.0263</v>
      </c>
      <c r="D136" s="9">
        <v>2.5653999999999999</v>
      </c>
      <c r="E136" s="9">
        <v>5.7945000000000002</v>
      </c>
      <c r="F136" s="7">
        <v>131</v>
      </c>
      <c r="G136" s="2" t="s">
        <v>15</v>
      </c>
    </row>
    <row r="137" spans="1:7">
      <c r="A137" s="8">
        <v>38908</v>
      </c>
      <c r="B137" s="9">
        <v>3.1619000000000002</v>
      </c>
      <c r="C137" s="9">
        <v>4.0492999999999997</v>
      </c>
      <c r="D137" s="9">
        <v>2.5846</v>
      </c>
      <c r="E137" s="9">
        <v>5.8482000000000003</v>
      </c>
      <c r="F137" s="7">
        <v>132</v>
      </c>
      <c r="G137" s="2" t="s">
        <v>15</v>
      </c>
    </row>
    <row r="138" spans="1:7">
      <c r="A138" s="8">
        <v>38909</v>
      </c>
      <c r="B138" s="9">
        <v>3.1610999999999998</v>
      </c>
      <c r="C138" s="9">
        <v>4.0274999999999999</v>
      </c>
      <c r="D138" s="9">
        <v>2.5724</v>
      </c>
      <c r="E138" s="9">
        <v>5.8167</v>
      </c>
      <c r="F138" s="7">
        <v>133</v>
      </c>
      <c r="G138" s="2" t="s">
        <v>15</v>
      </c>
    </row>
    <row r="139" spans="1:7">
      <c r="A139" s="8">
        <v>38910</v>
      </c>
      <c r="B139" s="9">
        <v>3.1585000000000001</v>
      </c>
      <c r="C139" s="9">
        <v>4.0266999999999999</v>
      </c>
      <c r="D139" s="9">
        <v>2.5703</v>
      </c>
      <c r="E139" s="9">
        <v>5.8261000000000003</v>
      </c>
      <c r="F139" s="7">
        <v>134</v>
      </c>
      <c r="G139" s="2" t="s">
        <v>15</v>
      </c>
    </row>
    <row r="140" spans="1:7">
      <c r="A140" s="8">
        <v>38911</v>
      </c>
      <c r="B140" s="9">
        <v>3.1884999999999999</v>
      </c>
      <c r="C140" s="9">
        <v>4.0552999999999999</v>
      </c>
      <c r="D140" s="9">
        <v>2.5933000000000002</v>
      </c>
      <c r="E140" s="9">
        <v>5.8678999999999997</v>
      </c>
      <c r="F140" s="7">
        <v>135</v>
      </c>
      <c r="G140" s="2" t="s">
        <v>15</v>
      </c>
    </row>
    <row r="141" spans="1:7">
      <c r="A141" s="8">
        <v>38912</v>
      </c>
      <c r="B141" s="9">
        <v>3.1861000000000002</v>
      </c>
      <c r="C141" s="9">
        <v>4.0389999999999997</v>
      </c>
      <c r="D141" s="9">
        <v>2.5857000000000001</v>
      </c>
      <c r="E141" s="9">
        <v>5.8616999999999999</v>
      </c>
      <c r="F141" s="7">
        <v>136</v>
      </c>
      <c r="G141" s="2" t="s">
        <v>15</v>
      </c>
    </row>
    <row r="142" spans="1:7">
      <c r="A142" s="8">
        <v>38915</v>
      </c>
      <c r="B142" s="9">
        <v>3.2155</v>
      </c>
      <c r="C142" s="9">
        <v>4.0393999999999997</v>
      </c>
      <c r="D142" s="9">
        <v>2.5874999999999999</v>
      </c>
      <c r="E142" s="9">
        <v>5.867</v>
      </c>
      <c r="F142" s="7">
        <v>137</v>
      </c>
      <c r="G142" s="2" t="s">
        <v>15</v>
      </c>
    </row>
    <row r="143" spans="1:7">
      <c r="A143" s="8">
        <v>38916</v>
      </c>
      <c r="B143" s="9">
        <v>3.2185000000000001</v>
      </c>
      <c r="C143" s="9">
        <v>4.0320999999999998</v>
      </c>
      <c r="D143" s="9">
        <v>2.5792999999999999</v>
      </c>
      <c r="E143" s="9">
        <v>5.8756000000000004</v>
      </c>
      <c r="F143" s="7">
        <v>138</v>
      </c>
      <c r="G143" s="2" t="s">
        <v>15</v>
      </c>
    </row>
    <row r="144" spans="1:7">
      <c r="A144" s="8">
        <v>38917</v>
      </c>
      <c r="B144" s="9">
        <v>3.2181000000000002</v>
      </c>
      <c r="C144" s="9">
        <v>4.0209000000000001</v>
      </c>
      <c r="D144" s="9">
        <v>2.5634999999999999</v>
      </c>
      <c r="E144" s="9">
        <v>5.8811</v>
      </c>
      <c r="F144" s="7">
        <v>139</v>
      </c>
      <c r="G144" s="2" t="s">
        <v>15</v>
      </c>
    </row>
    <row r="145" spans="1:7">
      <c r="A145" s="8">
        <v>38918</v>
      </c>
      <c r="B145" s="9">
        <v>3.1387</v>
      </c>
      <c r="C145" s="9">
        <v>3.9571999999999998</v>
      </c>
      <c r="D145" s="9">
        <v>2.5183</v>
      </c>
      <c r="E145" s="9">
        <v>5.7980999999999998</v>
      </c>
      <c r="F145" s="7">
        <v>140</v>
      </c>
      <c r="G145" s="2" t="s">
        <v>15</v>
      </c>
    </row>
    <row r="146" spans="1:7">
      <c r="A146" s="8">
        <v>38919</v>
      </c>
      <c r="B146" s="9">
        <v>3.1193</v>
      </c>
      <c r="C146" s="9">
        <v>3.9510999999999998</v>
      </c>
      <c r="D146" s="9">
        <v>2.5165000000000002</v>
      </c>
      <c r="E146" s="9">
        <v>5.7815000000000003</v>
      </c>
      <c r="F146" s="7">
        <v>141</v>
      </c>
      <c r="G146" s="2" t="s">
        <v>15</v>
      </c>
    </row>
    <row r="147" spans="1:7">
      <c r="A147" s="8">
        <v>38922</v>
      </c>
      <c r="B147" s="9">
        <v>3.1375000000000002</v>
      </c>
      <c r="C147" s="9">
        <v>3.9584999999999999</v>
      </c>
      <c r="D147" s="9">
        <v>2.5145</v>
      </c>
      <c r="E147" s="9">
        <v>5.8068</v>
      </c>
      <c r="F147" s="7">
        <v>142</v>
      </c>
      <c r="G147" s="2" t="s">
        <v>15</v>
      </c>
    </row>
    <row r="148" spans="1:7">
      <c r="A148" s="8">
        <v>38923</v>
      </c>
      <c r="B148" s="9">
        <v>3.1038000000000001</v>
      </c>
      <c r="C148" s="9">
        <v>3.9228000000000001</v>
      </c>
      <c r="D148" s="9">
        <v>2.4916</v>
      </c>
      <c r="E148" s="9">
        <v>5.7422000000000004</v>
      </c>
      <c r="F148" s="7">
        <v>143</v>
      </c>
      <c r="G148" s="2" t="s">
        <v>15</v>
      </c>
    </row>
    <row r="149" spans="1:7">
      <c r="A149" s="8">
        <v>38924</v>
      </c>
      <c r="B149" s="9">
        <v>3.1181000000000001</v>
      </c>
      <c r="C149" s="9">
        <v>3.9243999999999999</v>
      </c>
      <c r="D149" s="9">
        <v>2.4910999999999999</v>
      </c>
      <c r="E149" s="9">
        <v>5.7366000000000001</v>
      </c>
      <c r="F149" s="7">
        <v>144</v>
      </c>
      <c r="G149" s="2" t="s">
        <v>15</v>
      </c>
    </row>
    <row r="150" spans="1:7">
      <c r="A150" s="8">
        <v>38925</v>
      </c>
      <c r="B150" s="9">
        <v>3.0724999999999998</v>
      </c>
      <c r="C150" s="9">
        <v>3.9117000000000002</v>
      </c>
      <c r="D150" s="9">
        <v>2.4832000000000001</v>
      </c>
      <c r="E150" s="9">
        <v>5.7154999999999996</v>
      </c>
      <c r="F150" s="7">
        <v>145</v>
      </c>
      <c r="G150" s="2" t="s">
        <v>15</v>
      </c>
    </row>
    <row r="151" spans="1:7">
      <c r="A151" s="8">
        <v>38926</v>
      </c>
      <c r="B151" s="9">
        <v>3.0945</v>
      </c>
      <c r="C151" s="9">
        <v>3.9264999999999999</v>
      </c>
      <c r="D151" s="9">
        <v>2.4962</v>
      </c>
      <c r="E151" s="9">
        <v>5.7523</v>
      </c>
      <c r="F151" s="7">
        <v>146</v>
      </c>
      <c r="G151" s="2" t="s">
        <v>15</v>
      </c>
    </row>
    <row r="152" spans="1:7">
      <c r="A152" s="8">
        <v>38929</v>
      </c>
      <c r="B152" s="9">
        <v>3.0831</v>
      </c>
      <c r="C152" s="9">
        <v>3.9321000000000002</v>
      </c>
      <c r="D152" s="9">
        <v>2.5009999999999999</v>
      </c>
      <c r="E152" s="9">
        <v>5.7537000000000003</v>
      </c>
      <c r="F152" s="7">
        <v>147</v>
      </c>
      <c r="G152" s="2" t="s">
        <v>15</v>
      </c>
    </row>
    <row r="153" spans="1:7">
      <c r="A153" s="8">
        <v>38930</v>
      </c>
      <c r="B153" s="9">
        <v>3.0880999999999998</v>
      </c>
      <c r="C153" s="9">
        <v>3.9359999999999999</v>
      </c>
      <c r="D153" s="9">
        <v>2.5032999999999999</v>
      </c>
      <c r="E153" s="9">
        <v>5.7662000000000004</v>
      </c>
      <c r="F153" s="7">
        <v>148</v>
      </c>
      <c r="G153" s="2" t="s">
        <v>15</v>
      </c>
    </row>
    <row r="154" spans="1:7">
      <c r="A154" s="8">
        <v>38931</v>
      </c>
      <c r="B154" s="9">
        <v>3.0748000000000002</v>
      </c>
      <c r="C154" s="9">
        <v>3.9365000000000001</v>
      </c>
      <c r="D154" s="9">
        <v>2.5038</v>
      </c>
      <c r="E154" s="9">
        <v>5.7672999999999996</v>
      </c>
      <c r="F154" s="7">
        <v>149</v>
      </c>
      <c r="G154" s="2" t="s">
        <v>15</v>
      </c>
    </row>
    <row r="155" spans="1:7">
      <c r="A155" s="8">
        <v>38932</v>
      </c>
      <c r="B155" s="9">
        <v>3.0697999999999999</v>
      </c>
      <c r="C155" s="9">
        <v>3.9177</v>
      </c>
      <c r="D155" s="9">
        <v>2.488</v>
      </c>
      <c r="E155" s="9">
        <v>5.7457000000000003</v>
      </c>
      <c r="F155" s="7">
        <v>150</v>
      </c>
      <c r="G155" s="2" t="s">
        <v>15</v>
      </c>
    </row>
    <row r="156" spans="1:7">
      <c r="A156" s="8">
        <v>38933</v>
      </c>
      <c r="B156" s="9">
        <v>3.0569999999999999</v>
      </c>
      <c r="C156" s="9">
        <v>3.9079999999999999</v>
      </c>
      <c r="D156" s="9">
        <v>2.4773000000000001</v>
      </c>
      <c r="E156" s="9">
        <v>5.7823000000000002</v>
      </c>
      <c r="F156" s="7">
        <v>151</v>
      </c>
      <c r="G156" s="2" t="s">
        <v>15</v>
      </c>
    </row>
    <row r="157" spans="1:7">
      <c r="A157" s="8">
        <v>38936</v>
      </c>
      <c r="B157" s="9">
        <v>3.0085999999999999</v>
      </c>
      <c r="C157" s="9">
        <v>3.8723999999999998</v>
      </c>
      <c r="D157" s="9">
        <v>2.4621</v>
      </c>
      <c r="E157" s="9">
        <v>5.7411000000000003</v>
      </c>
      <c r="F157" s="7">
        <v>152</v>
      </c>
      <c r="G157" s="2" t="s">
        <v>15</v>
      </c>
    </row>
    <row r="158" spans="1:7">
      <c r="A158" s="8">
        <v>38937</v>
      </c>
      <c r="B158" s="9">
        <v>3.0150999999999999</v>
      </c>
      <c r="C158" s="9">
        <v>3.8723000000000001</v>
      </c>
      <c r="D158" s="9">
        <v>2.4615999999999998</v>
      </c>
      <c r="E158" s="9">
        <v>5.7469999999999999</v>
      </c>
      <c r="F158" s="7">
        <v>153</v>
      </c>
      <c r="G158" s="2" t="s">
        <v>15</v>
      </c>
    </row>
    <row r="159" spans="1:7">
      <c r="A159" s="8">
        <v>38938</v>
      </c>
      <c r="B159" s="9">
        <v>3.0053000000000001</v>
      </c>
      <c r="C159" s="9">
        <v>3.8673000000000002</v>
      </c>
      <c r="D159" s="9">
        <v>2.4557000000000002</v>
      </c>
      <c r="E159" s="9">
        <v>5.7366000000000001</v>
      </c>
      <c r="F159" s="7">
        <v>154</v>
      </c>
      <c r="G159" s="2" t="s">
        <v>15</v>
      </c>
    </row>
    <row r="160" spans="1:7">
      <c r="A160" s="8">
        <v>38939</v>
      </c>
      <c r="B160" s="9">
        <v>3.0034999999999998</v>
      </c>
      <c r="C160" s="9">
        <v>3.8635000000000002</v>
      </c>
      <c r="D160" s="9">
        <v>2.4535999999999998</v>
      </c>
      <c r="E160" s="9">
        <v>5.7119</v>
      </c>
      <c r="F160" s="7">
        <v>155</v>
      </c>
      <c r="G160" s="2" t="s">
        <v>15</v>
      </c>
    </row>
    <row r="161" spans="1:7">
      <c r="A161" s="8">
        <v>38940</v>
      </c>
      <c r="B161" s="9">
        <v>3.0249999999999999</v>
      </c>
      <c r="C161" s="9">
        <v>3.8675000000000002</v>
      </c>
      <c r="D161" s="9">
        <v>2.4485000000000001</v>
      </c>
      <c r="E161" s="9">
        <v>5.7385999999999999</v>
      </c>
      <c r="F161" s="7">
        <v>156</v>
      </c>
      <c r="G161" s="2" t="s">
        <v>15</v>
      </c>
    </row>
    <row r="162" spans="1:7">
      <c r="A162" s="8">
        <v>38943</v>
      </c>
      <c r="B162" s="9">
        <v>3.0358000000000001</v>
      </c>
      <c r="C162" s="9">
        <v>3.8666999999999998</v>
      </c>
      <c r="D162" s="9">
        <v>2.4456000000000002</v>
      </c>
      <c r="E162" s="9">
        <v>5.7297000000000002</v>
      </c>
      <c r="F162" s="7">
        <v>157</v>
      </c>
      <c r="G162" s="2" t="s">
        <v>15</v>
      </c>
    </row>
    <row r="163" spans="1:7">
      <c r="A163" s="8">
        <v>38945</v>
      </c>
      <c r="B163" s="9">
        <v>3.0333000000000001</v>
      </c>
      <c r="C163" s="9">
        <v>3.8809999999999998</v>
      </c>
      <c r="D163" s="9">
        <v>2.4575</v>
      </c>
      <c r="E163" s="9">
        <v>5.7351999999999999</v>
      </c>
      <c r="F163" s="7">
        <v>158</v>
      </c>
      <c r="G163" s="2" t="s">
        <v>15</v>
      </c>
    </row>
    <row r="164" spans="1:7">
      <c r="A164" s="8">
        <v>38946</v>
      </c>
      <c r="B164" s="9">
        <v>3.0030000000000001</v>
      </c>
      <c r="C164" s="9">
        <v>3.8658000000000001</v>
      </c>
      <c r="D164" s="9">
        <v>2.4500000000000002</v>
      </c>
      <c r="E164" s="9">
        <v>5.6976000000000004</v>
      </c>
      <c r="F164" s="7">
        <v>159</v>
      </c>
      <c r="G164" s="2" t="s">
        <v>15</v>
      </c>
    </row>
    <row r="165" spans="1:7">
      <c r="A165" s="8">
        <v>38947</v>
      </c>
      <c r="B165" s="9">
        <v>3.0284</v>
      </c>
      <c r="C165" s="9">
        <v>3.8868999999999998</v>
      </c>
      <c r="D165" s="9">
        <v>2.4590999999999998</v>
      </c>
      <c r="E165" s="9">
        <v>5.7054999999999998</v>
      </c>
      <c r="F165" s="7">
        <v>160</v>
      </c>
      <c r="G165" s="2" t="s">
        <v>15</v>
      </c>
    </row>
    <row r="166" spans="1:7">
      <c r="A166" s="8">
        <v>38950</v>
      </c>
      <c r="B166" s="9">
        <v>3.0373000000000001</v>
      </c>
      <c r="C166" s="9">
        <v>3.9178000000000002</v>
      </c>
      <c r="D166" s="9">
        <v>2.4830999999999999</v>
      </c>
      <c r="E166" s="9">
        <v>5.7572000000000001</v>
      </c>
      <c r="F166" s="7">
        <v>161</v>
      </c>
      <c r="G166" s="2" t="s">
        <v>15</v>
      </c>
    </row>
    <row r="167" spans="1:7">
      <c r="A167" s="8">
        <v>38951</v>
      </c>
      <c r="B167" s="9">
        <v>3.0358000000000001</v>
      </c>
      <c r="C167" s="9">
        <v>3.907</v>
      </c>
      <c r="D167" s="9">
        <v>2.4758</v>
      </c>
      <c r="E167" s="9">
        <v>5.7455999999999996</v>
      </c>
      <c r="F167" s="7">
        <v>162</v>
      </c>
      <c r="G167" s="2" t="s">
        <v>15</v>
      </c>
    </row>
    <row r="168" spans="1:7">
      <c r="A168" s="8">
        <v>38952</v>
      </c>
      <c r="B168" s="9">
        <v>3.0415999999999999</v>
      </c>
      <c r="C168" s="9">
        <v>3.8986000000000001</v>
      </c>
      <c r="D168" s="9">
        <v>2.4674999999999998</v>
      </c>
      <c r="E168" s="9">
        <v>5.7514000000000003</v>
      </c>
      <c r="F168" s="7">
        <v>163</v>
      </c>
      <c r="G168" s="2" t="s">
        <v>15</v>
      </c>
    </row>
    <row r="169" spans="1:7">
      <c r="A169" s="8">
        <v>38953</v>
      </c>
      <c r="B169" s="9">
        <v>3.0556000000000001</v>
      </c>
      <c r="C169" s="9">
        <v>3.9218000000000002</v>
      </c>
      <c r="D169" s="9">
        <v>2.4807000000000001</v>
      </c>
      <c r="E169" s="9">
        <v>5.7855999999999996</v>
      </c>
      <c r="F169" s="7">
        <v>164</v>
      </c>
      <c r="G169" s="2" t="s">
        <v>15</v>
      </c>
    </row>
    <row r="170" spans="1:7">
      <c r="A170" s="8">
        <v>38954</v>
      </c>
      <c r="B170" s="9">
        <v>3.0789</v>
      </c>
      <c r="C170" s="9">
        <v>3.9315000000000002</v>
      </c>
      <c r="D170" s="9">
        <v>2.4876</v>
      </c>
      <c r="E170" s="9">
        <v>5.8102</v>
      </c>
      <c r="F170" s="7">
        <v>165</v>
      </c>
      <c r="G170" s="2" t="s">
        <v>15</v>
      </c>
    </row>
    <row r="171" spans="1:7">
      <c r="A171" s="8">
        <v>38957</v>
      </c>
      <c r="B171" s="9">
        <v>3.0691000000000002</v>
      </c>
      <c r="C171" s="9">
        <v>3.9323000000000001</v>
      </c>
      <c r="D171" s="9">
        <v>2.4878</v>
      </c>
      <c r="E171" s="9">
        <v>5.8144</v>
      </c>
      <c r="F171" s="7">
        <v>166</v>
      </c>
      <c r="G171" s="2" t="s">
        <v>15</v>
      </c>
    </row>
    <row r="172" spans="1:7">
      <c r="A172" s="8">
        <v>38958</v>
      </c>
      <c r="B172" s="9">
        <v>3.0821000000000001</v>
      </c>
      <c r="C172" s="9">
        <v>3.9506000000000001</v>
      </c>
      <c r="D172" s="9">
        <v>2.5024999999999999</v>
      </c>
      <c r="E172" s="9">
        <v>5.8562000000000003</v>
      </c>
      <c r="F172" s="7">
        <v>167</v>
      </c>
      <c r="G172" s="2" t="s">
        <v>15</v>
      </c>
    </row>
    <row r="173" spans="1:7">
      <c r="A173" s="8">
        <v>38959</v>
      </c>
      <c r="B173" s="9">
        <v>3.0783999999999998</v>
      </c>
      <c r="C173" s="9">
        <v>3.9512999999999998</v>
      </c>
      <c r="D173" s="9">
        <v>2.5078</v>
      </c>
      <c r="E173" s="9">
        <v>5.8520000000000003</v>
      </c>
      <c r="F173" s="7">
        <v>168</v>
      </c>
      <c r="G173" s="2" t="s">
        <v>15</v>
      </c>
    </row>
    <row r="174" spans="1:7">
      <c r="A174" s="8">
        <v>38960</v>
      </c>
      <c r="B174" s="9">
        <v>3.0651000000000002</v>
      </c>
      <c r="C174" s="9">
        <v>3.9369000000000001</v>
      </c>
      <c r="D174" s="9">
        <v>2.4983</v>
      </c>
      <c r="E174" s="9">
        <v>5.8433000000000002</v>
      </c>
      <c r="F174" s="7">
        <v>169</v>
      </c>
      <c r="G174" s="2" t="s">
        <v>15</v>
      </c>
    </row>
    <row r="175" spans="1:7">
      <c r="A175" s="8">
        <v>38961</v>
      </c>
      <c r="B175" s="9">
        <v>3.0844999999999998</v>
      </c>
      <c r="C175" s="9">
        <v>3.9550000000000001</v>
      </c>
      <c r="D175" s="9">
        <v>2.5065</v>
      </c>
      <c r="E175" s="9">
        <v>5.8754</v>
      </c>
      <c r="F175" s="7">
        <v>170</v>
      </c>
      <c r="G175" s="2" t="s">
        <v>15</v>
      </c>
    </row>
    <row r="176" spans="1:7">
      <c r="A176" s="8">
        <v>38964</v>
      </c>
      <c r="B176" s="9">
        <v>3.089</v>
      </c>
      <c r="C176" s="9">
        <v>3.9670000000000001</v>
      </c>
      <c r="D176" s="9">
        <v>2.5099</v>
      </c>
      <c r="E176" s="9">
        <v>5.8800999999999997</v>
      </c>
      <c r="F176" s="7">
        <v>171</v>
      </c>
      <c r="G176" s="2" t="s">
        <v>15</v>
      </c>
    </row>
    <row r="177" spans="1:7">
      <c r="A177" s="8">
        <v>38965</v>
      </c>
      <c r="B177" s="9">
        <v>3.0918000000000001</v>
      </c>
      <c r="C177" s="9">
        <v>3.9687000000000001</v>
      </c>
      <c r="D177" s="9">
        <v>2.5085999999999999</v>
      </c>
      <c r="E177" s="9">
        <v>5.8691000000000004</v>
      </c>
      <c r="F177" s="7">
        <v>172</v>
      </c>
      <c r="G177" s="2" t="s">
        <v>15</v>
      </c>
    </row>
    <row r="178" spans="1:7">
      <c r="A178" s="8">
        <v>38966</v>
      </c>
      <c r="B178" s="9">
        <v>3.0920999999999998</v>
      </c>
      <c r="C178" s="9">
        <v>3.9628000000000001</v>
      </c>
      <c r="D178" s="9">
        <v>2.5045999999999999</v>
      </c>
      <c r="E178" s="9">
        <v>5.8444000000000003</v>
      </c>
      <c r="F178" s="7">
        <v>173</v>
      </c>
      <c r="G178" s="2" t="s">
        <v>15</v>
      </c>
    </row>
    <row r="179" spans="1:7">
      <c r="A179" s="8">
        <v>38967</v>
      </c>
      <c r="B179" s="9">
        <v>3.1194000000000002</v>
      </c>
      <c r="C179" s="9">
        <v>3.9885000000000002</v>
      </c>
      <c r="D179" s="9">
        <v>2.5217000000000001</v>
      </c>
      <c r="E179" s="9">
        <v>5.8727999999999998</v>
      </c>
      <c r="F179" s="7">
        <v>174</v>
      </c>
      <c r="G179" s="2" t="s">
        <v>15</v>
      </c>
    </row>
    <row r="180" spans="1:7">
      <c r="A180" s="8">
        <v>38968</v>
      </c>
      <c r="B180" s="9">
        <v>3.1322999999999999</v>
      </c>
      <c r="C180" s="9">
        <v>3.984</v>
      </c>
      <c r="D180" s="9">
        <v>2.5188000000000001</v>
      </c>
      <c r="E180" s="9">
        <v>5.8648999999999996</v>
      </c>
      <c r="F180" s="7">
        <v>175</v>
      </c>
      <c r="G180" s="2" t="s">
        <v>15</v>
      </c>
    </row>
    <row r="181" spans="1:7">
      <c r="A181" s="8">
        <v>38971</v>
      </c>
      <c r="B181" s="9">
        <v>3.1337999999999999</v>
      </c>
      <c r="C181" s="9">
        <v>3.9834999999999998</v>
      </c>
      <c r="D181" s="9">
        <v>2.5203000000000002</v>
      </c>
      <c r="E181" s="9">
        <v>5.8482000000000003</v>
      </c>
      <c r="F181" s="7">
        <v>176</v>
      </c>
      <c r="G181" s="2" t="s">
        <v>15</v>
      </c>
    </row>
    <row r="182" spans="1:7">
      <c r="A182" s="8">
        <v>38972</v>
      </c>
      <c r="B182" s="9">
        <v>3.1322000000000001</v>
      </c>
      <c r="C182" s="9">
        <v>3.9819</v>
      </c>
      <c r="D182" s="9">
        <v>2.5203000000000002</v>
      </c>
      <c r="E182" s="9">
        <v>5.8635000000000002</v>
      </c>
      <c r="F182" s="7">
        <v>177</v>
      </c>
      <c r="G182" s="2" t="s">
        <v>15</v>
      </c>
    </row>
    <row r="183" spans="1:7">
      <c r="A183" s="8">
        <v>38973</v>
      </c>
      <c r="B183" s="9">
        <v>3.1276000000000002</v>
      </c>
      <c r="C183" s="9">
        <v>3.9689999999999999</v>
      </c>
      <c r="D183" s="9">
        <v>2.5002</v>
      </c>
      <c r="E183" s="9">
        <v>5.8609</v>
      </c>
      <c r="F183" s="7">
        <v>178</v>
      </c>
      <c r="G183" s="2" t="s">
        <v>15</v>
      </c>
    </row>
    <row r="184" spans="1:7">
      <c r="A184" s="8">
        <v>38974</v>
      </c>
      <c r="B184" s="9">
        <v>3.1244000000000001</v>
      </c>
      <c r="C184" s="9">
        <v>3.9634999999999998</v>
      </c>
      <c r="D184" s="9">
        <v>2.5011999999999999</v>
      </c>
      <c r="E184" s="9">
        <v>5.8745000000000003</v>
      </c>
      <c r="F184" s="7">
        <v>179</v>
      </c>
      <c r="G184" s="2" t="s">
        <v>15</v>
      </c>
    </row>
    <row r="185" spans="1:7">
      <c r="A185" s="8">
        <v>38975</v>
      </c>
      <c r="B185" s="9">
        <v>3.1185</v>
      </c>
      <c r="C185" s="9">
        <v>3.9638</v>
      </c>
      <c r="D185" s="9">
        <v>2.4830999999999999</v>
      </c>
      <c r="E185" s="9">
        <v>5.8775000000000004</v>
      </c>
      <c r="F185" s="7">
        <v>180</v>
      </c>
      <c r="G185" s="2" t="s">
        <v>15</v>
      </c>
    </row>
    <row r="186" spans="1:7">
      <c r="A186" s="8">
        <v>38978</v>
      </c>
      <c r="B186" s="9">
        <v>3.1122999999999998</v>
      </c>
      <c r="C186" s="9">
        <v>3.9426000000000001</v>
      </c>
      <c r="D186" s="9">
        <v>2.4830000000000001</v>
      </c>
      <c r="E186" s="9">
        <v>5.8525999999999998</v>
      </c>
      <c r="F186" s="7">
        <v>181</v>
      </c>
      <c r="G186" s="2" t="s">
        <v>15</v>
      </c>
    </row>
    <row r="187" spans="1:7">
      <c r="A187" s="8">
        <v>38979</v>
      </c>
      <c r="B187" s="9">
        <v>3.125</v>
      </c>
      <c r="C187" s="9">
        <v>3.96</v>
      </c>
      <c r="D187" s="9">
        <v>2.4895</v>
      </c>
      <c r="E187" s="9">
        <v>5.8735999999999997</v>
      </c>
      <c r="F187" s="7">
        <v>182</v>
      </c>
      <c r="G187" s="2" t="s">
        <v>15</v>
      </c>
    </row>
    <row r="188" spans="1:7">
      <c r="A188" s="8">
        <v>38980</v>
      </c>
      <c r="B188" s="9">
        <v>3.1132</v>
      </c>
      <c r="C188" s="9">
        <v>3.9472999999999998</v>
      </c>
      <c r="D188" s="9">
        <v>2.4878999999999998</v>
      </c>
      <c r="E188" s="9">
        <v>5.8613</v>
      </c>
      <c r="F188" s="7">
        <v>183</v>
      </c>
      <c r="G188" s="2" t="s">
        <v>15</v>
      </c>
    </row>
    <row r="189" spans="1:7">
      <c r="A189" s="8">
        <v>38981</v>
      </c>
      <c r="B189" s="9">
        <v>3.1034999999999999</v>
      </c>
      <c r="C189" s="9">
        <v>3.9487999999999999</v>
      </c>
      <c r="D189" s="9">
        <v>2.4881000000000002</v>
      </c>
      <c r="E189" s="9">
        <v>5.8800999999999997</v>
      </c>
      <c r="F189" s="7">
        <v>184</v>
      </c>
      <c r="G189" s="2" t="s">
        <v>15</v>
      </c>
    </row>
    <row r="190" spans="1:7">
      <c r="A190" s="8">
        <v>38982</v>
      </c>
      <c r="B190" s="9">
        <v>3.1059999999999999</v>
      </c>
      <c r="C190" s="9">
        <v>3.984</v>
      </c>
      <c r="D190" s="9">
        <v>2.5154999999999998</v>
      </c>
      <c r="E190" s="9">
        <v>5.9192999999999998</v>
      </c>
      <c r="F190" s="7">
        <v>185</v>
      </c>
      <c r="G190" s="2" t="s">
        <v>15</v>
      </c>
    </row>
    <row r="191" spans="1:7">
      <c r="A191" s="8">
        <v>38985</v>
      </c>
      <c r="B191" s="9">
        <v>3.1065</v>
      </c>
      <c r="C191" s="9">
        <v>3.9714999999999998</v>
      </c>
      <c r="D191" s="9">
        <v>2.5152999999999999</v>
      </c>
      <c r="E191" s="9">
        <v>5.9138999999999999</v>
      </c>
      <c r="F191" s="7">
        <v>186</v>
      </c>
      <c r="G191" s="2" t="s">
        <v>15</v>
      </c>
    </row>
    <row r="192" spans="1:7">
      <c r="A192" s="8">
        <v>38986</v>
      </c>
      <c r="B192" s="9">
        <v>3.1172</v>
      </c>
      <c r="C192" s="9">
        <v>3.9649999999999999</v>
      </c>
      <c r="D192" s="9">
        <v>2.512</v>
      </c>
      <c r="E192" s="9">
        <v>5.9077999999999999</v>
      </c>
      <c r="F192" s="7">
        <v>187</v>
      </c>
      <c r="G192" s="2" t="s">
        <v>15</v>
      </c>
    </row>
    <row r="193" spans="1:7">
      <c r="A193" s="8">
        <v>38987</v>
      </c>
      <c r="B193" s="9">
        <v>3.1314000000000002</v>
      </c>
      <c r="C193" s="9">
        <v>3.9748000000000001</v>
      </c>
      <c r="D193" s="9">
        <v>2.5165999999999999</v>
      </c>
      <c r="E193" s="9">
        <v>5.9149000000000003</v>
      </c>
      <c r="F193" s="7">
        <v>188</v>
      </c>
      <c r="G193" s="2" t="s">
        <v>15</v>
      </c>
    </row>
    <row r="194" spans="1:7">
      <c r="A194" s="8">
        <v>38988</v>
      </c>
      <c r="B194" s="9">
        <v>3.1315</v>
      </c>
      <c r="C194" s="9">
        <v>3.9824000000000002</v>
      </c>
      <c r="D194" s="9">
        <v>2.5156999999999998</v>
      </c>
      <c r="E194" s="9">
        <v>5.8849999999999998</v>
      </c>
      <c r="F194" s="7">
        <v>189</v>
      </c>
      <c r="G194" s="2" t="s">
        <v>15</v>
      </c>
    </row>
    <row r="195" spans="1:7">
      <c r="A195" s="8">
        <v>38989</v>
      </c>
      <c r="B195" s="9">
        <v>3.1425000000000001</v>
      </c>
      <c r="C195" s="9">
        <v>3.9834999999999998</v>
      </c>
      <c r="D195" s="9">
        <v>2.5099</v>
      </c>
      <c r="E195" s="9">
        <v>5.8788</v>
      </c>
      <c r="F195" s="7">
        <v>190</v>
      </c>
      <c r="G195" s="2" t="s">
        <v>15</v>
      </c>
    </row>
    <row r="196" spans="1:7">
      <c r="A196" s="8">
        <v>38992</v>
      </c>
      <c r="B196" s="9">
        <v>3.1349999999999998</v>
      </c>
      <c r="C196" s="9">
        <v>3.9744999999999999</v>
      </c>
      <c r="D196" s="9">
        <v>2.5081000000000002</v>
      </c>
      <c r="E196" s="9">
        <v>5.8742000000000001</v>
      </c>
      <c r="F196" s="7">
        <v>191</v>
      </c>
      <c r="G196" s="2" t="s">
        <v>15</v>
      </c>
    </row>
    <row r="197" spans="1:7">
      <c r="A197" s="8">
        <v>38993</v>
      </c>
      <c r="B197" s="9">
        <v>3.1067999999999998</v>
      </c>
      <c r="C197" s="9">
        <v>3.9581</v>
      </c>
      <c r="D197" s="9">
        <v>2.4980000000000002</v>
      </c>
      <c r="E197" s="9">
        <v>5.8634000000000004</v>
      </c>
      <c r="F197" s="7">
        <v>192</v>
      </c>
      <c r="G197" s="2" t="s">
        <v>15</v>
      </c>
    </row>
    <row r="198" spans="1:7">
      <c r="A198" s="8">
        <v>38994</v>
      </c>
      <c r="B198" s="9">
        <v>3.1086</v>
      </c>
      <c r="C198" s="9">
        <v>3.9447999999999999</v>
      </c>
      <c r="D198" s="9">
        <v>2.4851000000000001</v>
      </c>
      <c r="E198" s="9">
        <v>5.8493000000000004</v>
      </c>
      <c r="F198" s="7">
        <v>193</v>
      </c>
      <c r="G198" s="2" t="s">
        <v>15</v>
      </c>
    </row>
    <row r="199" spans="1:7">
      <c r="A199" s="8">
        <v>38995</v>
      </c>
      <c r="B199" s="9">
        <v>3.0966999999999998</v>
      </c>
      <c r="C199" s="9">
        <v>3.9348000000000001</v>
      </c>
      <c r="D199" s="9">
        <v>2.4763000000000002</v>
      </c>
      <c r="E199" s="9">
        <v>5.8371000000000004</v>
      </c>
      <c r="F199" s="7">
        <v>194</v>
      </c>
      <c r="G199" s="2" t="s">
        <v>15</v>
      </c>
    </row>
    <row r="200" spans="1:7">
      <c r="A200" s="8">
        <v>38996</v>
      </c>
      <c r="B200" s="9">
        <v>3.1034000000000002</v>
      </c>
      <c r="C200" s="9">
        <v>3.9333</v>
      </c>
      <c r="D200" s="9">
        <v>2.4739</v>
      </c>
      <c r="E200" s="9">
        <v>5.8185000000000002</v>
      </c>
      <c r="F200" s="7">
        <v>195</v>
      </c>
      <c r="G200" s="2" t="s">
        <v>15</v>
      </c>
    </row>
    <row r="201" spans="1:7">
      <c r="A201" s="8">
        <v>38999</v>
      </c>
      <c r="B201" s="9">
        <v>3.1109</v>
      </c>
      <c r="C201" s="9">
        <v>3.919</v>
      </c>
      <c r="D201" s="9">
        <v>2.4674</v>
      </c>
      <c r="E201" s="9">
        <v>5.8068</v>
      </c>
      <c r="F201" s="7">
        <v>196</v>
      </c>
      <c r="G201" s="2" t="s">
        <v>15</v>
      </c>
    </row>
    <row r="202" spans="1:7">
      <c r="A202" s="8">
        <v>39000</v>
      </c>
      <c r="B202" s="9">
        <v>3.1103000000000001</v>
      </c>
      <c r="C202" s="9">
        <v>3.9091999999999998</v>
      </c>
      <c r="D202" s="9">
        <v>2.4575</v>
      </c>
      <c r="E202" s="9">
        <v>5.7862999999999998</v>
      </c>
      <c r="F202" s="7">
        <v>197</v>
      </c>
      <c r="G202" s="2" t="s">
        <v>15</v>
      </c>
    </row>
    <row r="203" spans="1:7">
      <c r="A203" s="10">
        <v>39001</v>
      </c>
      <c r="B203" s="9">
        <v>3.1095999999999999</v>
      </c>
      <c r="C203" s="9">
        <v>3.9</v>
      </c>
      <c r="D203" s="9">
        <v>2.4477000000000002</v>
      </c>
      <c r="E203" s="9">
        <v>5.7765000000000004</v>
      </c>
      <c r="F203" s="7">
        <v>198</v>
      </c>
      <c r="G203" s="2" t="s">
        <v>15</v>
      </c>
    </row>
    <row r="204" spans="1:7">
      <c r="A204" s="8">
        <v>39002</v>
      </c>
      <c r="B204" s="9">
        <v>3.12</v>
      </c>
      <c r="C204" s="9">
        <v>3.9182000000000001</v>
      </c>
      <c r="D204" s="9">
        <v>2.46</v>
      </c>
      <c r="E204" s="9">
        <v>5.8003999999999998</v>
      </c>
      <c r="F204" s="7">
        <v>199</v>
      </c>
      <c r="G204" s="2" t="s">
        <v>15</v>
      </c>
    </row>
    <row r="205" spans="1:7">
      <c r="A205" s="8">
        <v>39003</v>
      </c>
      <c r="B205" s="9">
        <v>3.1002000000000001</v>
      </c>
      <c r="C205" s="9">
        <v>3.8929999999999998</v>
      </c>
      <c r="D205" s="9">
        <v>2.4436</v>
      </c>
      <c r="E205" s="9">
        <v>5.7704000000000004</v>
      </c>
      <c r="F205" s="7">
        <v>200</v>
      </c>
      <c r="G205" s="2" t="s">
        <v>15</v>
      </c>
    </row>
    <row r="206" spans="1:7">
      <c r="A206" s="8">
        <v>39006</v>
      </c>
      <c r="B206" s="9">
        <v>3.0992000000000002</v>
      </c>
      <c r="C206" s="9">
        <v>3.879</v>
      </c>
      <c r="D206" s="9">
        <v>2.4359000000000002</v>
      </c>
      <c r="E206" s="9">
        <v>5.7637</v>
      </c>
      <c r="F206" s="7">
        <v>201</v>
      </c>
      <c r="G206" s="2" t="s">
        <v>15</v>
      </c>
    </row>
    <row r="207" spans="1:7">
      <c r="A207" s="8">
        <v>39007</v>
      </c>
      <c r="B207" s="9">
        <v>3.1011000000000002</v>
      </c>
      <c r="C207" s="9">
        <v>3.8887999999999998</v>
      </c>
      <c r="D207" s="9">
        <v>2.4462000000000002</v>
      </c>
      <c r="E207" s="9">
        <v>5.7865000000000002</v>
      </c>
      <c r="F207" s="7">
        <v>202</v>
      </c>
      <c r="G207" s="2" t="s">
        <v>15</v>
      </c>
    </row>
    <row r="208" spans="1:7">
      <c r="A208" s="8">
        <v>39008</v>
      </c>
      <c r="B208" s="9">
        <v>3.1124999999999998</v>
      </c>
      <c r="C208" s="9">
        <v>3.9041000000000001</v>
      </c>
      <c r="D208" s="9">
        <v>2.4556</v>
      </c>
      <c r="E208" s="9">
        <v>5.8253000000000004</v>
      </c>
      <c r="F208" s="7">
        <v>203</v>
      </c>
      <c r="G208" s="2" t="s">
        <v>15</v>
      </c>
    </row>
    <row r="209" spans="1:7">
      <c r="A209" s="8">
        <v>39009</v>
      </c>
      <c r="B209" s="9">
        <v>3.0947</v>
      </c>
      <c r="C209" s="9">
        <v>3.8877999999999999</v>
      </c>
      <c r="D209" s="9">
        <v>2.4451000000000001</v>
      </c>
      <c r="E209" s="9">
        <v>5.7793999999999999</v>
      </c>
      <c r="F209" s="7">
        <v>204</v>
      </c>
      <c r="G209" s="2" t="s">
        <v>15</v>
      </c>
    </row>
    <row r="210" spans="1:7">
      <c r="A210" s="8">
        <v>39010</v>
      </c>
      <c r="B210" s="9">
        <v>3.0573000000000001</v>
      </c>
      <c r="C210" s="9">
        <v>3.8610000000000002</v>
      </c>
      <c r="D210" s="9">
        <v>2.4316</v>
      </c>
      <c r="E210" s="9">
        <v>5.7523999999999997</v>
      </c>
      <c r="F210" s="7">
        <v>205</v>
      </c>
      <c r="G210" s="2" t="s">
        <v>15</v>
      </c>
    </row>
    <row r="211" spans="1:7">
      <c r="A211" s="8">
        <v>39013</v>
      </c>
      <c r="B211" s="9">
        <v>3.0712999999999999</v>
      </c>
      <c r="C211" s="9">
        <v>3.8624000000000001</v>
      </c>
      <c r="D211" s="9">
        <v>2.4298999999999999</v>
      </c>
      <c r="E211" s="9">
        <v>5.76</v>
      </c>
      <c r="F211" s="7">
        <v>206</v>
      </c>
      <c r="G211" s="2" t="s">
        <v>15</v>
      </c>
    </row>
    <row r="212" spans="1:7">
      <c r="A212" s="8">
        <v>39014</v>
      </c>
      <c r="B212" s="9">
        <v>3.0865</v>
      </c>
      <c r="C212" s="9">
        <v>3.8719000000000001</v>
      </c>
      <c r="D212" s="9">
        <v>2.4327000000000001</v>
      </c>
      <c r="E212" s="9">
        <v>5.7716000000000003</v>
      </c>
      <c r="F212" s="7">
        <v>207</v>
      </c>
      <c r="G212" s="2" t="s">
        <v>15</v>
      </c>
    </row>
    <row r="213" spans="1:7">
      <c r="A213" s="8">
        <v>39015</v>
      </c>
      <c r="B213" s="9">
        <v>3.0933000000000002</v>
      </c>
      <c r="C213" s="9">
        <v>3.8879999999999999</v>
      </c>
      <c r="D213" s="9">
        <v>2.4441999999999999</v>
      </c>
      <c r="E213" s="9">
        <v>5.8047000000000004</v>
      </c>
      <c r="F213" s="7">
        <v>208</v>
      </c>
      <c r="G213" s="2" t="s">
        <v>15</v>
      </c>
    </row>
    <row r="214" spans="1:7">
      <c r="A214" s="8">
        <v>39016</v>
      </c>
      <c r="B214" s="9">
        <v>3.0669</v>
      </c>
      <c r="C214" s="9">
        <v>3.8826000000000001</v>
      </c>
      <c r="D214" s="9">
        <v>2.4392</v>
      </c>
      <c r="E214" s="9">
        <v>5.7793999999999999</v>
      </c>
      <c r="F214" s="7">
        <v>209</v>
      </c>
      <c r="G214" s="2" t="s">
        <v>15</v>
      </c>
    </row>
    <row r="215" spans="1:7">
      <c r="A215" s="8">
        <v>39017</v>
      </c>
      <c r="B215" s="9">
        <v>3.0594999999999999</v>
      </c>
      <c r="C215" s="9">
        <v>3.8778999999999999</v>
      </c>
      <c r="D215" s="9">
        <v>2.4377</v>
      </c>
      <c r="E215" s="9">
        <v>5.7766999999999999</v>
      </c>
      <c r="F215" s="7">
        <v>210</v>
      </c>
      <c r="G215" s="2" t="s">
        <v>15</v>
      </c>
    </row>
    <row r="216" spans="1:7">
      <c r="A216" s="8">
        <v>39020</v>
      </c>
      <c r="B216" s="9">
        <v>3.0592999999999999</v>
      </c>
      <c r="C216" s="9">
        <v>3.8919000000000001</v>
      </c>
      <c r="D216" s="9">
        <v>2.4481000000000002</v>
      </c>
      <c r="E216" s="9">
        <v>5.8101000000000003</v>
      </c>
      <c r="F216" s="7">
        <v>211</v>
      </c>
      <c r="G216" s="2" t="s">
        <v>15</v>
      </c>
    </row>
    <row r="217" spans="1:7">
      <c r="A217" s="8">
        <v>39021</v>
      </c>
      <c r="B217" s="9">
        <v>3.0630999999999999</v>
      </c>
      <c r="C217" s="9">
        <v>3.8871000000000002</v>
      </c>
      <c r="D217" s="9">
        <v>2.4472999999999998</v>
      </c>
      <c r="E217" s="9">
        <v>5.8202999999999996</v>
      </c>
      <c r="F217" s="7">
        <v>212</v>
      </c>
      <c r="G217" s="2" t="s">
        <v>15</v>
      </c>
    </row>
    <row r="218" spans="1:7">
      <c r="A218" s="8">
        <v>39023</v>
      </c>
      <c r="B218" s="9">
        <v>3.0247999999999999</v>
      </c>
      <c r="C218" s="9">
        <v>3.8607999999999998</v>
      </c>
      <c r="D218" s="9">
        <v>2.4279999999999999</v>
      </c>
      <c r="E218" s="9">
        <v>5.7718999999999996</v>
      </c>
      <c r="F218" s="7">
        <v>213</v>
      </c>
      <c r="G218" s="2" t="s">
        <v>15</v>
      </c>
    </row>
    <row r="219" spans="1:7">
      <c r="A219" s="8">
        <v>39024</v>
      </c>
      <c r="B219" s="9">
        <v>3.0261</v>
      </c>
      <c r="C219" s="9">
        <v>3.867</v>
      </c>
      <c r="D219" s="9">
        <v>2.4302000000000001</v>
      </c>
      <c r="E219" s="9">
        <v>5.7797999999999998</v>
      </c>
      <c r="F219" s="7">
        <v>214</v>
      </c>
      <c r="G219" s="2" t="s">
        <v>15</v>
      </c>
    </row>
    <row r="220" spans="1:7">
      <c r="A220" s="8">
        <v>39027</v>
      </c>
      <c r="B220" s="9">
        <v>3.0135000000000001</v>
      </c>
      <c r="C220" s="9">
        <v>3.827</v>
      </c>
      <c r="D220" s="9">
        <v>2.3982000000000001</v>
      </c>
      <c r="E220" s="9">
        <v>5.7149000000000001</v>
      </c>
      <c r="F220" s="7">
        <v>215</v>
      </c>
      <c r="G220" s="2" t="s">
        <v>15</v>
      </c>
    </row>
    <row r="221" spans="1:7">
      <c r="A221" s="8">
        <v>39028</v>
      </c>
      <c r="B221" s="9">
        <v>3</v>
      </c>
      <c r="C221" s="9">
        <v>3.8294000000000001</v>
      </c>
      <c r="D221" s="9">
        <v>2.3971</v>
      </c>
      <c r="E221" s="9">
        <v>5.7172000000000001</v>
      </c>
      <c r="F221" s="7">
        <v>216</v>
      </c>
      <c r="G221" s="2" t="s">
        <v>15</v>
      </c>
    </row>
    <row r="222" spans="1:7">
      <c r="A222" s="8">
        <v>39029</v>
      </c>
      <c r="B222" s="9">
        <v>2.9929999999999999</v>
      </c>
      <c r="C222" s="9">
        <v>3.8317000000000001</v>
      </c>
      <c r="D222" s="9">
        <v>2.4024999999999999</v>
      </c>
      <c r="E222" s="9">
        <v>5.7092000000000001</v>
      </c>
      <c r="F222" s="7">
        <v>217</v>
      </c>
      <c r="G222" s="2" t="s">
        <v>15</v>
      </c>
    </row>
    <row r="223" spans="1:7">
      <c r="A223" s="8">
        <v>39030</v>
      </c>
      <c r="B223" s="9">
        <v>3.0023</v>
      </c>
      <c r="C223" s="9">
        <v>3.8370000000000002</v>
      </c>
      <c r="D223" s="9">
        <v>2.4047999999999998</v>
      </c>
      <c r="E223" s="9">
        <v>5.7243000000000004</v>
      </c>
      <c r="F223" s="7">
        <v>218</v>
      </c>
      <c r="G223" s="2" t="s">
        <v>15</v>
      </c>
    </row>
    <row r="224" spans="1:7">
      <c r="A224" s="8">
        <v>39031</v>
      </c>
      <c r="B224" s="9">
        <v>2.984</v>
      </c>
      <c r="C224" s="9">
        <v>3.8433000000000002</v>
      </c>
      <c r="D224" s="9">
        <v>2.4123999999999999</v>
      </c>
      <c r="E224" s="9">
        <v>5.7137000000000002</v>
      </c>
      <c r="F224" s="7">
        <v>219</v>
      </c>
      <c r="G224" s="2" t="s">
        <v>15</v>
      </c>
    </row>
    <row r="225" spans="1:7">
      <c r="A225" s="8">
        <v>39034</v>
      </c>
      <c r="B225" s="9">
        <v>2.9811000000000001</v>
      </c>
      <c r="C225" s="9">
        <v>3.8281000000000001</v>
      </c>
      <c r="D225" s="9">
        <v>2.4020000000000001</v>
      </c>
      <c r="E225" s="9">
        <v>5.6852</v>
      </c>
      <c r="F225" s="7">
        <v>220</v>
      </c>
      <c r="G225" s="2" t="s">
        <v>15</v>
      </c>
    </row>
    <row r="226" spans="1:7">
      <c r="A226" s="8">
        <v>39035</v>
      </c>
      <c r="B226" s="9">
        <v>2.9771999999999998</v>
      </c>
      <c r="C226" s="9">
        <v>3.8212000000000002</v>
      </c>
      <c r="D226" s="9">
        <v>2.3953000000000002</v>
      </c>
      <c r="E226" s="9">
        <v>5.6567999999999996</v>
      </c>
      <c r="F226" s="7">
        <v>221</v>
      </c>
      <c r="G226" s="2" t="s">
        <v>15</v>
      </c>
    </row>
    <row r="227" spans="1:7">
      <c r="A227" s="8">
        <v>39036</v>
      </c>
      <c r="B227" s="9">
        <v>2.9714999999999998</v>
      </c>
      <c r="C227" s="9">
        <v>3.8085</v>
      </c>
      <c r="D227" s="9">
        <v>2.3831000000000002</v>
      </c>
      <c r="E227" s="9">
        <v>5.6222000000000003</v>
      </c>
      <c r="F227" s="7">
        <v>222</v>
      </c>
      <c r="G227" s="2" t="s">
        <v>15</v>
      </c>
    </row>
    <row r="228" spans="1:7">
      <c r="A228" s="8">
        <v>39037</v>
      </c>
      <c r="B228" s="9">
        <v>2.9681999999999999</v>
      </c>
      <c r="C228" s="9">
        <v>3.8010999999999999</v>
      </c>
      <c r="D228" s="9">
        <v>2.3786</v>
      </c>
      <c r="E228" s="9">
        <v>5.6055000000000001</v>
      </c>
      <c r="F228" s="7">
        <v>223</v>
      </c>
      <c r="G228" s="2" t="s">
        <v>15</v>
      </c>
    </row>
    <row r="229" spans="1:7">
      <c r="A229" s="8">
        <v>39038</v>
      </c>
      <c r="B229" s="9">
        <v>2.9761000000000002</v>
      </c>
      <c r="C229" s="9">
        <v>3.8018999999999998</v>
      </c>
      <c r="D229" s="9">
        <v>2.3776999999999999</v>
      </c>
      <c r="E229" s="9">
        <v>5.6108000000000002</v>
      </c>
      <c r="F229" s="7">
        <v>224</v>
      </c>
      <c r="G229" s="2" t="s">
        <v>15</v>
      </c>
    </row>
    <row r="230" spans="1:7">
      <c r="A230" s="8">
        <v>39041</v>
      </c>
      <c r="B230" s="9">
        <v>2.9639000000000002</v>
      </c>
      <c r="C230" s="9">
        <v>3.8083</v>
      </c>
      <c r="D230" s="9">
        <v>2.3891</v>
      </c>
      <c r="E230" s="9">
        <v>5.6277999999999997</v>
      </c>
      <c r="F230" s="7">
        <v>225</v>
      </c>
      <c r="G230" s="2" t="s">
        <v>15</v>
      </c>
    </row>
    <row r="231" spans="1:7">
      <c r="A231" s="8">
        <v>39042</v>
      </c>
      <c r="B231" s="9">
        <v>2.9607999999999999</v>
      </c>
      <c r="C231" s="9">
        <v>3.7957999999999998</v>
      </c>
      <c r="D231" s="9">
        <v>2.3820000000000001</v>
      </c>
      <c r="E231" s="9">
        <v>5.6216999999999997</v>
      </c>
      <c r="F231" s="7">
        <v>226</v>
      </c>
      <c r="G231" s="2" t="s">
        <v>15</v>
      </c>
    </row>
    <row r="232" spans="1:7">
      <c r="A232" s="8">
        <v>39043</v>
      </c>
      <c r="B232" s="9">
        <v>2.9554</v>
      </c>
      <c r="C232" s="9">
        <v>3.8035999999999999</v>
      </c>
      <c r="D232" s="9">
        <v>2.3885999999999998</v>
      </c>
      <c r="E232" s="9">
        <v>5.6303999999999998</v>
      </c>
      <c r="F232" s="7">
        <v>227</v>
      </c>
      <c r="G232" s="2" t="s">
        <v>15</v>
      </c>
    </row>
    <row r="233" spans="1:7">
      <c r="A233" s="8">
        <v>39044</v>
      </c>
      <c r="B233" s="9">
        <v>2.9449999999999998</v>
      </c>
      <c r="C233" s="9">
        <v>3.82</v>
      </c>
      <c r="D233" s="9">
        <v>2.4077000000000002</v>
      </c>
      <c r="E233" s="9">
        <v>5.64</v>
      </c>
      <c r="F233" s="7">
        <v>228</v>
      </c>
      <c r="G233" s="2" t="s">
        <v>15</v>
      </c>
    </row>
    <row r="234" spans="1:7">
      <c r="A234" s="8">
        <v>39045</v>
      </c>
      <c r="B234" s="9">
        <v>2.9325000000000001</v>
      </c>
      <c r="C234" s="9">
        <v>3.8315000000000001</v>
      </c>
      <c r="D234" s="9">
        <v>2.4201999999999999</v>
      </c>
      <c r="E234" s="9">
        <v>5.6628999999999996</v>
      </c>
      <c r="F234" s="7">
        <v>229</v>
      </c>
      <c r="G234" s="2" t="s">
        <v>15</v>
      </c>
    </row>
    <row r="235" spans="1:7">
      <c r="A235" s="8">
        <v>39048</v>
      </c>
      <c r="B235" s="9">
        <v>2.9176000000000002</v>
      </c>
      <c r="C235" s="9">
        <v>3.8308</v>
      </c>
      <c r="D235" s="9">
        <v>2.4171</v>
      </c>
      <c r="E235" s="9">
        <v>5.6577000000000002</v>
      </c>
      <c r="F235" s="7">
        <v>230</v>
      </c>
      <c r="G235" s="2" t="s">
        <v>15</v>
      </c>
    </row>
    <row r="236" spans="1:7">
      <c r="A236" s="8">
        <v>39049</v>
      </c>
      <c r="B236" s="9">
        <v>2.9176000000000002</v>
      </c>
      <c r="C236" s="9">
        <v>3.8355000000000001</v>
      </c>
      <c r="D236" s="9">
        <v>2.4186999999999999</v>
      </c>
      <c r="E236" s="9">
        <v>5.673</v>
      </c>
      <c r="F236" s="7">
        <v>231</v>
      </c>
      <c r="G236" s="2" t="s">
        <v>15</v>
      </c>
    </row>
    <row r="237" spans="1:7">
      <c r="A237" s="8">
        <v>39050</v>
      </c>
      <c r="B237" s="9">
        <v>2.9035000000000002</v>
      </c>
      <c r="C237" s="9">
        <v>3.8235000000000001</v>
      </c>
      <c r="D237" s="9">
        <v>2.4073000000000002</v>
      </c>
      <c r="E237" s="9">
        <v>5.6593999999999998</v>
      </c>
      <c r="F237" s="7">
        <v>232</v>
      </c>
      <c r="G237" s="2" t="s">
        <v>15</v>
      </c>
    </row>
    <row r="238" spans="1:7">
      <c r="A238" s="8">
        <v>39051</v>
      </c>
      <c r="B238" s="9">
        <v>2.8910999999999998</v>
      </c>
      <c r="C238" s="9">
        <v>3.8166000000000002</v>
      </c>
      <c r="D238" s="9">
        <v>2.3972000000000002</v>
      </c>
      <c r="E238" s="9">
        <v>5.6576000000000004</v>
      </c>
      <c r="F238" s="7">
        <v>233</v>
      </c>
      <c r="G238" s="2" t="s">
        <v>15</v>
      </c>
    </row>
    <row r="239" spans="1:7">
      <c r="A239" s="8">
        <v>39052</v>
      </c>
      <c r="B239" s="9">
        <v>2.87</v>
      </c>
      <c r="C239" s="9">
        <v>3.7982</v>
      </c>
      <c r="D239" s="9">
        <v>2.3917000000000002</v>
      </c>
      <c r="E239" s="9">
        <v>5.6398999999999999</v>
      </c>
      <c r="F239" s="7">
        <v>234</v>
      </c>
      <c r="G239" s="2" t="s">
        <v>15</v>
      </c>
    </row>
    <row r="240" spans="1:7">
      <c r="A240" s="8">
        <v>39055</v>
      </c>
      <c r="B240" s="9">
        <v>2.8672</v>
      </c>
      <c r="C240" s="9">
        <v>3.8138000000000001</v>
      </c>
      <c r="D240" s="9">
        <v>2.3927</v>
      </c>
      <c r="E240" s="9">
        <v>5.6669</v>
      </c>
      <c r="F240" s="7">
        <v>235</v>
      </c>
      <c r="G240" s="2" t="s">
        <v>15</v>
      </c>
    </row>
    <row r="241" spans="1:7">
      <c r="A241" s="8">
        <v>39056</v>
      </c>
      <c r="B241" s="9">
        <v>2.8628</v>
      </c>
      <c r="C241" s="9">
        <v>3.8092000000000001</v>
      </c>
      <c r="D241" s="9">
        <v>2.3938000000000001</v>
      </c>
      <c r="E241" s="9">
        <v>5.6532999999999998</v>
      </c>
      <c r="F241" s="7">
        <v>236</v>
      </c>
      <c r="G241" s="2" t="s">
        <v>15</v>
      </c>
    </row>
    <row r="242" spans="1:7">
      <c r="A242" s="8">
        <v>39057</v>
      </c>
      <c r="B242" s="9">
        <v>2.8677999999999999</v>
      </c>
      <c r="C242" s="9">
        <v>3.8050000000000002</v>
      </c>
      <c r="D242" s="9">
        <v>2.395</v>
      </c>
      <c r="E242" s="9">
        <v>5.6329000000000002</v>
      </c>
      <c r="F242" s="7">
        <v>237</v>
      </c>
      <c r="G242" s="2" t="s">
        <v>15</v>
      </c>
    </row>
    <row r="243" spans="1:7">
      <c r="A243" s="8">
        <v>39058</v>
      </c>
      <c r="B243" s="9">
        <v>2.8668999999999998</v>
      </c>
      <c r="C243" s="9">
        <v>3.8149999999999999</v>
      </c>
      <c r="D243" s="9">
        <v>2.4011</v>
      </c>
      <c r="E243" s="9">
        <v>5.6467999999999998</v>
      </c>
      <c r="F243" s="7">
        <v>238</v>
      </c>
      <c r="G243" s="2" t="s">
        <v>15</v>
      </c>
    </row>
    <row r="244" spans="1:7">
      <c r="A244" s="8">
        <v>39059</v>
      </c>
      <c r="B244" s="9">
        <v>2.887</v>
      </c>
      <c r="C244" s="9">
        <v>3.835</v>
      </c>
      <c r="D244" s="9">
        <v>2.4140999999999999</v>
      </c>
      <c r="E244" s="9">
        <v>5.6584000000000003</v>
      </c>
      <c r="F244" s="7">
        <v>239</v>
      </c>
      <c r="G244" s="2" t="s">
        <v>15</v>
      </c>
    </row>
    <row r="245" spans="1:7">
      <c r="A245" s="8">
        <v>39062</v>
      </c>
      <c r="B245" s="9">
        <v>2.8927</v>
      </c>
      <c r="C245" s="9">
        <v>3.8165</v>
      </c>
      <c r="D245" s="9">
        <v>2.4</v>
      </c>
      <c r="E245" s="9">
        <v>5.6474000000000002</v>
      </c>
      <c r="F245" s="7">
        <v>240</v>
      </c>
      <c r="G245" s="2" t="s">
        <v>15</v>
      </c>
    </row>
    <row r="246" spans="1:7">
      <c r="A246" s="8">
        <v>39063</v>
      </c>
      <c r="B246" s="9">
        <v>2.8763000000000001</v>
      </c>
      <c r="C246" s="9">
        <v>3.8106</v>
      </c>
      <c r="D246" s="9">
        <v>2.3929</v>
      </c>
      <c r="E246" s="9">
        <v>5.6462000000000003</v>
      </c>
      <c r="F246" s="7">
        <v>241</v>
      </c>
      <c r="G246" s="2" t="s">
        <v>15</v>
      </c>
    </row>
    <row r="247" spans="1:7">
      <c r="A247" s="8">
        <v>39064</v>
      </c>
      <c r="B247" s="9">
        <v>2.8639000000000001</v>
      </c>
      <c r="C247" s="9">
        <v>3.8</v>
      </c>
      <c r="D247" s="9">
        <v>2.3835000000000002</v>
      </c>
      <c r="E247" s="9">
        <v>5.6463999999999999</v>
      </c>
      <c r="F247" s="7">
        <v>242</v>
      </c>
      <c r="G247" s="2" t="s">
        <v>15</v>
      </c>
    </row>
    <row r="248" spans="1:7">
      <c r="A248" s="8">
        <v>39065</v>
      </c>
      <c r="B248" s="9">
        <v>2.8738000000000001</v>
      </c>
      <c r="C248" s="9">
        <v>3.8014000000000001</v>
      </c>
      <c r="D248" s="9">
        <v>2.38</v>
      </c>
      <c r="E248" s="9">
        <v>5.6551999999999998</v>
      </c>
      <c r="F248" s="7">
        <v>243</v>
      </c>
      <c r="G248" s="2" t="s">
        <v>15</v>
      </c>
    </row>
    <row r="249" spans="1:7">
      <c r="A249" s="8">
        <v>39066</v>
      </c>
      <c r="B249" s="9">
        <v>2.8925000000000001</v>
      </c>
      <c r="C249" s="9">
        <v>3.79</v>
      </c>
      <c r="D249" s="9">
        <v>2.3725999999999998</v>
      </c>
      <c r="E249" s="9">
        <v>5.6580000000000004</v>
      </c>
      <c r="F249" s="7">
        <v>244</v>
      </c>
      <c r="G249" s="2" t="s">
        <v>15</v>
      </c>
    </row>
    <row r="250" spans="1:7">
      <c r="A250" s="8">
        <v>39069</v>
      </c>
      <c r="B250" s="9">
        <v>2.8950999999999998</v>
      </c>
      <c r="C250" s="9">
        <v>3.7938000000000001</v>
      </c>
      <c r="D250" s="9">
        <v>2.3717000000000001</v>
      </c>
      <c r="E250" s="9">
        <v>5.6581999999999999</v>
      </c>
      <c r="F250" s="7">
        <v>245</v>
      </c>
      <c r="G250" s="2" t="s">
        <v>15</v>
      </c>
    </row>
    <row r="251" spans="1:7">
      <c r="A251" s="8">
        <v>39070</v>
      </c>
      <c r="B251" s="9">
        <v>2.8896000000000002</v>
      </c>
      <c r="C251" s="9">
        <v>3.8026</v>
      </c>
      <c r="D251" s="9">
        <v>2.3732000000000002</v>
      </c>
      <c r="E251" s="9">
        <v>5.6661999999999999</v>
      </c>
      <c r="F251" s="7">
        <v>246</v>
      </c>
      <c r="G251" s="2" t="s">
        <v>15</v>
      </c>
    </row>
    <row r="252" spans="1:7">
      <c r="A252" s="8">
        <v>39071</v>
      </c>
      <c r="B252" s="9">
        <v>2.8849</v>
      </c>
      <c r="C252" s="9">
        <v>3.8140000000000001</v>
      </c>
      <c r="D252" s="9">
        <v>2.3769999999999998</v>
      </c>
      <c r="E252" s="9">
        <v>5.6836000000000002</v>
      </c>
      <c r="F252" s="7">
        <v>247</v>
      </c>
      <c r="G252" s="2" t="s">
        <v>15</v>
      </c>
    </row>
    <row r="253" spans="1:7">
      <c r="A253" s="8">
        <v>39072</v>
      </c>
      <c r="B253" s="9">
        <v>2.8795999999999999</v>
      </c>
      <c r="C253" s="9">
        <v>3.8003</v>
      </c>
      <c r="D253" s="9">
        <v>2.3681999999999999</v>
      </c>
      <c r="E253" s="9">
        <v>5.6679000000000004</v>
      </c>
      <c r="F253" s="7">
        <v>248</v>
      </c>
      <c r="G253" s="2" t="s">
        <v>15</v>
      </c>
    </row>
    <row r="254" spans="1:7">
      <c r="A254" s="8">
        <v>39073</v>
      </c>
      <c r="B254" s="9">
        <v>2.8908</v>
      </c>
      <c r="C254" s="9">
        <v>3.8163</v>
      </c>
      <c r="D254" s="9">
        <v>2.3826999999999998</v>
      </c>
      <c r="E254" s="9">
        <v>5.6832000000000003</v>
      </c>
      <c r="F254" s="7">
        <v>249</v>
      </c>
      <c r="G254" s="2" t="s">
        <v>15</v>
      </c>
    </row>
    <row r="255" spans="1:7">
      <c r="A255" s="8">
        <v>39078</v>
      </c>
      <c r="B255" s="9">
        <v>2.9182999999999999</v>
      </c>
      <c r="C255" s="9">
        <v>3.8382999999999998</v>
      </c>
      <c r="D255" s="9">
        <v>2.3932000000000002</v>
      </c>
      <c r="E255" s="9">
        <v>5.7156000000000002</v>
      </c>
      <c r="F255" s="7">
        <v>250</v>
      </c>
      <c r="G255" s="2" t="s">
        <v>15</v>
      </c>
    </row>
    <row r="256" spans="1:7">
      <c r="A256" s="8">
        <v>39079</v>
      </c>
      <c r="B256" s="9">
        <v>2.9194</v>
      </c>
      <c r="C256" s="9">
        <v>3.8368000000000002</v>
      </c>
      <c r="D256" s="9">
        <v>2.3847999999999998</v>
      </c>
      <c r="E256" s="9">
        <v>5.7168000000000001</v>
      </c>
      <c r="F256" s="7">
        <v>251</v>
      </c>
      <c r="G256" s="2" t="s">
        <v>15</v>
      </c>
    </row>
    <row r="257" spans="1:7">
      <c r="A257" s="8">
        <v>39080</v>
      </c>
      <c r="B257" s="9">
        <v>2.9104999999999999</v>
      </c>
      <c r="C257" s="9">
        <v>3.8311999999999999</v>
      </c>
      <c r="D257" s="9">
        <v>2.3841999999999999</v>
      </c>
      <c r="E257" s="9">
        <v>5.7062999999999997</v>
      </c>
      <c r="F257" s="7">
        <v>252</v>
      </c>
      <c r="G257" s="2" t="s">
        <v>15</v>
      </c>
    </row>
    <row r="258" spans="1:7">
      <c r="A258" s="13">
        <v>39084</v>
      </c>
      <c r="B258" s="14">
        <v>2.883</v>
      </c>
      <c r="C258" s="14">
        <v>3.8279000000000001</v>
      </c>
      <c r="D258" s="14">
        <v>2.3763999999999998</v>
      </c>
      <c r="E258" s="14">
        <v>5.6836000000000002</v>
      </c>
      <c r="F258" s="12">
        <v>1</v>
      </c>
      <c r="G258" s="11" t="s">
        <v>16</v>
      </c>
    </row>
    <row r="259" spans="1:7">
      <c r="A259" s="13">
        <v>39085</v>
      </c>
      <c r="B259" s="14">
        <v>2.887</v>
      </c>
      <c r="C259" s="14">
        <v>3.827</v>
      </c>
      <c r="D259" s="14">
        <v>2.3715999999999999</v>
      </c>
      <c r="E259" s="14">
        <v>5.6886000000000001</v>
      </c>
      <c r="F259" s="12">
        <v>2</v>
      </c>
      <c r="G259" s="11" t="s">
        <v>16</v>
      </c>
    </row>
    <row r="260" spans="1:7">
      <c r="A260" s="13">
        <v>39086</v>
      </c>
      <c r="B260" s="14">
        <v>2.9325000000000001</v>
      </c>
      <c r="C260" s="14">
        <v>3.8454999999999999</v>
      </c>
      <c r="D260" s="14">
        <v>2.3820000000000001</v>
      </c>
      <c r="E260" s="14">
        <v>5.6974999999999998</v>
      </c>
      <c r="F260" s="12">
        <v>3</v>
      </c>
      <c r="G260" s="11" t="s">
        <v>16</v>
      </c>
    </row>
    <row r="261" spans="1:7">
      <c r="A261" s="13">
        <v>39087</v>
      </c>
      <c r="B261" s="14">
        <v>2.9733000000000001</v>
      </c>
      <c r="C261" s="14">
        <v>3.8935</v>
      </c>
      <c r="D261" s="14">
        <v>2.4201000000000001</v>
      </c>
      <c r="E261" s="14">
        <v>5.7710999999999997</v>
      </c>
      <c r="F261" s="12">
        <v>4</v>
      </c>
      <c r="G261" s="11" t="s">
        <v>16</v>
      </c>
    </row>
    <row r="262" spans="1:7">
      <c r="A262" s="13">
        <v>39090</v>
      </c>
      <c r="B262" s="14">
        <v>2.9788000000000001</v>
      </c>
      <c r="C262" s="14">
        <v>3.8754</v>
      </c>
      <c r="D262" s="14">
        <v>2.4096000000000002</v>
      </c>
      <c r="E262" s="14">
        <v>5.7567000000000004</v>
      </c>
      <c r="F262" s="12">
        <v>5</v>
      </c>
      <c r="G262" s="11" t="s">
        <v>16</v>
      </c>
    </row>
    <row r="263" spans="1:7">
      <c r="A263" s="13">
        <v>39091</v>
      </c>
      <c r="B263" s="14">
        <v>2.9647000000000001</v>
      </c>
      <c r="C263" s="14">
        <v>3.8635000000000002</v>
      </c>
      <c r="D263" s="14">
        <v>2.3967999999999998</v>
      </c>
      <c r="E263" s="14">
        <v>5.7587000000000002</v>
      </c>
      <c r="F263" s="12">
        <v>6</v>
      </c>
      <c r="G263" s="11" t="s">
        <v>16</v>
      </c>
    </row>
    <row r="264" spans="1:7">
      <c r="A264" s="13">
        <v>39092</v>
      </c>
      <c r="B264" s="14">
        <v>2.9943</v>
      </c>
      <c r="C264" s="14">
        <v>3.8898000000000001</v>
      </c>
      <c r="D264" s="14">
        <v>2.4102999999999999</v>
      </c>
      <c r="E264" s="14">
        <v>5.8026</v>
      </c>
      <c r="F264" s="12">
        <v>7</v>
      </c>
      <c r="G264" s="11" t="s">
        <v>16</v>
      </c>
    </row>
    <row r="265" spans="1:7">
      <c r="A265" s="13">
        <v>39093</v>
      </c>
      <c r="B265" s="14">
        <v>2.9889000000000001</v>
      </c>
      <c r="C265" s="14">
        <v>3.8771</v>
      </c>
      <c r="D265" s="14">
        <v>2.3980999999999999</v>
      </c>
      <c r="E265" s="14">
        <v>5.7992999999999997</v>
      </c>
      <c r="F265" s="12">
        <v>8</v>
      </c>
      <c r="G265" s="11" t="s">
        <v>16</v>
      </c>
    </row>
    <row r="266" spans="1:7">
      <c r="A266" s="13">
        <v>39094</v>
      </c>
      <c r="B266" s="14">
        <v>3.0045000000000002</v>
      </c>
      <c r="C266" s="14">
        <v>3.8784999999999998</v>
      </c>
      <c r="D266" s="14">
        <v>2.4054000000000002</v>
      </c>
      <c r="E266" s="14">
        <v>5.8552</v>
      </c>
      <c r="F266" s="12">
        <v>9</v>
      </c>
      <c r="G266" s="11" t="s">
        <v>16</v>
      </c>
    </row>
    <row r="267" spans="1:7">
      <c r="A267" s="13">
        <v>39097</v>
      </c>
      <c r="B267" s="14">
        <v>2.9918</v>
      </c>
      <c r="C267" s="14">
        <v>3.8727999999999998</v>
      </c>
      <c r="D267" s="14">
        <v>2.4016000000000002</v>
      </c>
      <c r="E267" s="14">
        <v>5.8803999999999998</v>
      </c>
      <c r="F267" s="12">
        <v>10</v>
      </c>
      <c r="G267" s="11" t="s">
        <v>16</v>
      </c>
    </row>
    <row r="268" spans="1:7">
      <c r="A268" s="13">
        <v>39098</v>
      </c>
      <c r="B268" s="14">
        <v>2.9895</v>
      </c>
      <c r="C268" s="14">
        <v>3.8769999999999998</v>
      </c>
      <c r="D268" s="14">
        <v>2.4028999999999998</v>
      </c>
      <c r="E268" s="14">
        <v>5.8769</v>
      </c>
      <c r="F268" s="12">
        <v>11</v>
      </c>
      <c r="G268" s="11" t="s">
        <v>16</v>
      </c>
    </row>
    <row r="269" spans="1:7">
      <c r="A269" s="13">
        <v>39099</v>
      </c>
      <c r="B269" s="14">
        <v>3.0112999999999999</v>
      </c>
      <c r="C269" s="14">
        <v>3.8914</v>
      </c>
      <c r="D269" s="14">
        <v>2.411</v>
      </c>
      <c r="E269" s="14">
        <v>5.9153000000000002</v>
      </c>
      <c r="F269" s="12">
        <v>12</v>
      </c>
      <c r="G269" s="11" t="s">
        <v>16</v>
      </c>
    </row>
    <row r="270" spans="1:7">
      <c r="A270" s="13">
        <v>39100</v>
      </c>
      <c r="B270" s="14">
        <v>2.9954999999999998</v>
      </c>
      <c r="C270" s="14">
        <v>3.8786999999999998</v>
      </c>
      <c r="D270" s="14">
        <v>2.3957999999999999</v>
      </c>
      <c r="E270" s="14">
        <v>5.9062999999999999</v>
      </c>
      <c r="F270" s="12">
        <v>13</v>
      </c>
      <c r="G270" s="11" t="s">
        <v>16</v>
      </c>
    </row>
    <row r="271" spans="1:7">
      <c r="A271" s="13">
        <v>39101</v>
      </c>
      <c r="B271" s="14">
        <v>2.9676999999999998</v>
      </c>
      <c r="C271" s="14">
        <v>3.8490000000000002</v>
      </c>
      <c r="D271" s="14">
        <v>2.3774999999999999</v>
      </c>
      <c r="E271" s="14">
        <v>5.8531000000000004</v>
      </c>
      <c r="F271" s="12">
        <v>14</v>
      </c>
      <c r="G271" s="11" t="s">
        <v>16</v>
      </c>
    </row>
    <row r="272" spans="1:7">
      <c r="A272" s="13">
        <v>39104</v>
      </c>
      <c r="B272" s="14">
        <v>2.9630000000000001</v>
      </c>
      <c r="C272" s="14">
        <v>3.8395000000000001</v>
      </c>
      <c r="D272" s="14">
        <v>2.3721000000000001</v>
      </c>
      <c r="E272" s="14">
        <v>5.8449</v>
      </c>
      <c r="F272" s="12">
        <v>15</v>
      </c>
      <c r="G272" s="11" t="s">
        <v>16</v>
      </c>
    </row>
    <row r="273" spans="1:7">
      <c r="A273" s="13">
        <v>39105</v>
      </c>
      <c r="B273" s="14">
        <v>2.9746999999999999</v>
      </c>
      <c r="C273" s="14">
        <v>3.863</v>
      </c>
      <c r="D273" s="14">
        <v>2.3868999999999998</v>
      </c>
      <c r="E273" s="14">
        <v>5.8973000000000004</v>
      </c>
      <c r="F273" s="12">
        <v>16</v>
      </c>
      <c r="G273" s="11" t="s">
        <v>16</v>
      </c>
    </row>
    <row r="274" spans="1:7">
      <c r="A274" s="13">
        <v>39106</v>
      </c>
      <c r="B274" s="14">
        <v>2.9845000000000002</v>
      </c>
      <c r="C274" s="14">
        <v>3.8824999999999998</v>
      </c>
      <c r="D274" s="14">
        <v>2.3984999999999999</v>
      </c>
      <c r="E274" s="14">
        <v>5.8951000000000002</v>
      </c>
      <c r="F274" s="12">
        <v>17</v>
      </c>
      <c r="G274" s="11" t="s">
        <v>16</v>
      </c>
    </row>
    <row r="275" spans="1:7">
      <c r="A275" s="13">
        <v>39107</v>
      </c>
      <c r="B275" s="14">
        <v>2.9912000000000001</v>
      </c>
      <c r="C275" s="14">
        <v>3.8784999999999998</v>
      </c>
      <c r="D275" s="14">
        <v>2.3997999999999999</v>
      </c>
      <c r="E275" s="14">
        <v>5.8849999999999998</v>
      </c>
      <c r="F275" s="12">
        <v>18</v>
      </c>
      <c r="G275" s="11" t="s">
        <v>16</v>
      </c>
    </row>
    <row r="276" spans="1:7">
      <c r="A276" s="13">
        <v>39108</v>
      </c>
      <c r="B276" s="14">
        <v>3.0333999999999999</v>
      </c>
      <c r="C276" s="14">
        <v>3.9207999999999998</v>
      </c>
      <c r="D276" s="14">
        <v>2.4253</v>
      </c>
      <c r="E276" s="14">
        <v>5.9546000000000001</v>
      </c>
      <c r="F276" s="12">
        <v>19</v>
      </c>
      <c r="G276" s="11" t="s">
        <v>16</v>
      </c>
    </row>
    <row r="277" spans="1:7">
      <c r="A277" s="13">
        <v>39111</v>
      </c>
      <c r="B277" s="14">
        <v>3.0375999999999999</v>
      </c>
      <c r="C277" s="14">
        <v>3.9239999999999999</v>
      </c>
      <c r="D277" s="14">
        <v>2.4203999999999999</v>
      </c>
      <c r="E277" s="14">
        <v>5.9477000000000002</v>
      </c>
      <c r="F277" s="12">
        <v>20</v>
      </c>
      <c r="G277" s="11" t="s">
        <v>16</v>
      </c>
    </row>
    <row r="278" spans="1:7">
      <c r="A278" s="13">
        <v>39112</v>
      </c>
      <c r="B278" s="14">
        <v>3.0394999999999999</v>
      </c>
      <c r="C278" s="14">
        <v>3.9384999999999999</v>
      </c>
      <c r="D278" s="14">
        <v>2.4257</v>
      </c>
      <c r="E278" s="14">
        <v>5.9706000000000001</v>
      </c>
      <c r="F278" s="12">
        <v>21</v>
      </c>
      <c r="G278" s="11" t="s">
        <v>16</v>
      </c>
    </row>
    <row r="279" spans="1:7">
      <c r="A279" s="13">
        <v>39113</v>
      </c>
      <c r="B279" s="14">
        <v>3.04</v>
      </c>
      <c r="C279" s="14">
        <v>3.9319999999999999</v>
      </c>
      <c r="D279" s="14">
        <v>2.4194</v>
      </c>
      <c r="E279" s="14">
        <v>5.9382000000000001</v>
      </c>
      <c r="F279" s="12">
        <v>22</v>
      </c>
      <c r="G279" s="11" t="s">
        <v>16</v>
      </c>
    </row>
    <row r="280" spans="1:7">
      <c r="A280" s="13">
        <v>39114</v>
      </c>
      <c r="B280" s="14">
        <v>2.9973000000000001</v>
      </c>
      <c r="C280" s="14">
        <v>3.9009999999999998</v>
      </c>
      <c r="D280" s="14">
        <v>2.4081999999999999</v>
      </c>
      <c r="E280" s="14">
        <v>5.8918999999999997</v>
      </c>
      <c r="F280" s="12">
        <v>23</v>
      </c>
      <c r="G280" s="11" t="s">
        <v>16</v>
      </c>
    </row>
    <row r="281" spans="1:7">
      <c r="A281" s="13">
        <v>39115</v>
      </c>
      <c r="B281" s="14">
        <v>3.0005999999999999</v>
      </c>
      <c r="C281" s="14">
        <v>3.9068000000000001</v>
      </c>
      <c r="D281" s="14">
        <v>2.4142999999999999</v>
      </c>
      <c r="E281" s="14">
        <v>5.9036999999999997</v>
      </c>
      <c r="F281" s="12">
        <v>24</v>
      </c>
      <c r="G281" s="11" t="s">
        <v>16</v>
      </c>
    </row>
    <row r="282" spans="1:7">
      <c r="A282" s="13">
        <v>39118</v>
      </c>
      <c r="B282" s="14">
        <v>3.0015999999999998</v>
      </c>
      <c r="C282" s="14">
        <v>3.8841999999999999</v>
      </c>
      <c r="D282" s="14">
        <v>2.4020000000000001</v>
      </c>
      <c r="E282" s="14">
        <v>5.8803000000000001</v>
      </c>
      <c r="F282" s="12">
        <v>25</v>
      </c>
      <c r="G282" s="11" t="s">
        <v>16</v>
      </c>
    </row>
    <row r="283" spans="1:7">
      <c r="A283" s="13">
        <v>39119</v>
      </c>
      <c r="B283" s="14">
        <v>2.9910000000000001</v>
      </c>
      <c r="C283" s="14">
        <v>3.871</v>
      </c>
      <c r="D283" s="14">
        <v>2.4001999999999999</v>
      </c>
      <c r="E283" s="14">
        <v>5.8784999999999998</v>
      </c>
      <c r="F283" s="12">
        <v>26</v>
      </c>
      <c r="G283" s="11" t="s">
        <v>16</v>
      </c>
    </row>
    <row r="284" spans="1:7">
      <c r="A284" s="13">
        <v>39120</v>
      </c>
      <c r="B284" s="14">
        <v>2.9741</v>
      </c>
      <c r="C284" s="14">
        <v>3.8628999999999998</v>
      </c>
      <c r="D284" s="14">
        <v>2.3965000000000001</v>
      </c>
      <c r="E284" s="14">
        <v>5.8573000000000004</v>
      </c>
      <c r="F284" s="12">
        <v>27</v>
      </c>
      <c r="G284" s="11" t="s">
        <v>16</v>
      </c>
    </row>
    <row r="285" spans="1:7">
      <c r="A285" s="13">
        <v>39121</v>
      </c>
      <c r="B285" s="14">
        <v>2.9834999999999998</v>
      </c>
      <c r="C285" s="14">
        <v>3.8744000000000001</v>
      </c>
      <c r="D285" s="14">
        <v>2.3889999999999998</v>
      </c>
      <c r="E285" s="14">
        <v>5.8693999999999997</v>
      </c>
      <c r="F285" s="12">
        <v>28</v>
      </c>
      <c r="G285" s="11" t="s">
        <v>16</v>
      </c>
    </row>
    <row r="286" spans="1:7">
      <c r="A286" s="13">
        <v>39122</v>
      </c>
      <c r="B286" s="14">
        <v>2.9902000000000002</v>
      </c>
      <c r="C286" s="14">
        <v>3.8887999999999998</v>
      </c>
      <c r="D286" s="14">
        <v>2.3927999999999998</v>
      </c>
      <c r="E286" s="14">
        <v>5.8216000000000001</v>
      </c>
      <c r="F286" s="12">
        <v>29</v>
      </c>
      <c r="G286" s="11" t="s">
        <v>16</v>
      </c>
    </row>
    <row r="287" spans="1:7">
      <c r="A287" s="13">
        <v>39125</v>
      </c>
      <c r="B287" s="14">
        <v>3.0089999999999999</v>
      </c>
      <c r="C287" s="14">
        <v>3.9064999999999999</v>
      </c>
      <c r="D287" s="14">
        <v>2.4056000000000002</v>
      </c>
      <c r="E287" s="14">
        <v>5.8559000000000001</v>
      </c>
      <c r="F287" s="12">
        <v>30</v>
      </c>
      <c r="G287" s="11" t="s">
        <v>16</v>
      </c>
    </row>
    <row r="288" spans="1:7">
      <c r="A288" s="13">
        <v>39126</v>
      </c>
      <c r="B288" s="14">
        <v>3.0145</v>
      </c>
      <c r="C288" s="14">
        <v>3.9180000000000001</v>
      </c>
      <c r="D288" s="14">
        <v>2.4119000000000002</v>
      </c>
      <c r="E288" s="14">
        <v>5.8548</v>
      </c>
      <c r="F288" s="12">
        <v>31</v>
      </c>
      <c r="G288" s="11" t="s">
        <v>16</v>
      </c>
    </row>
    <row r="289" spans="1:7">
      <c r="A289" s="13">
        <v>39127</v>
      </c>
      <c r="B289" s="14">
        <v>2.9864000000000002</v>
      </c>
      <c r="C289" s="14">
        <v>3.91</v>
      </c>
      <c r="D289" s="14">
        <v>2.4026000000000001</v>
      </c>
      <c r="E289" s="14">
        <v>5.8254000000000001</v>
      </c>
      <c r="F289" s="12">
        <v>32</v>
      </c>
      <c r="G289" s="11" t="s">
        <v>16</v>
      </c>
    </row>
    <row r="290" spans="1:7">
      <c r="A290" s="13">
        <v>39128</v>
      </c>
      <c r="B290" s="14">
        <v>2.9683000000000002</v>
      </c>
      <c r="C290" s="14">
        <v>3.8980000000000001</v>
      </c>
      <c r="D290" s="14">
        <v>2.3961000000000001</v>
      </c>
      <c r="E290" s="14">
        <v>5.8105000000000002</v>
      </c>
      <c r="F290" s="12">
        <v>33</v>
      </c>
      <c r="G290" s="11" t="s">
        <v>16</v>
      </c>
    </row>
    <row r="291" spans="1:7">
      <c r="A291" s="13">
        <v>39129</v>
      </c>
      <c r="B291" s="14">
        <v>2.9769000000000001</v>
      </c>
      <c r="C291" s="14">
        <v>3.9089999999999998</v>
      </c>
      <c r="D291" s="14">
        <v>2.4091999999999998</v>
      </c>
      <c r="E291" s="14">
        <v>5.8026999999999997</v>
      </c>
      <c r="F291" s="12">
        <v>34</v>
      </c>
      <c r="G291" s="11" t="s">
        <v>16</v>
      </c>
    </row>
    <row r="292" spans="1:7">
      <c r="A292" s="13">
        <v>39132</v>
      </c>
      <c r="B292" s="14">
        <v>2.968</v>
      </c>
      <c r="C292" s="14">
        <v>3.9016999999999999</v>
      </c>
      <c r="D292" s="14">
        <v>2.4060999999999999</v>
      </c>
      <c r="E292" s="14">
        <v>5.7935999999999996</v>
      </c>
      <c r="F292" s="12">
        <v>35</v>
      </c>
      <c r="G292" s="11" t="s">
        <v>16</v>
      </c>
    </row>
    <row r="293" spans="1:7">
      <c r="A293" s="13">
        <v>39133</v>
      </c>
      <c r="B293" s="14">
        <v>2.9559000000000002</v>
      </c>
      <c r="C293" s="14">
        <v>3.8879999999999999</v>
      </c>
      <c r="D293" s="14">
        <v>2.3915000000000002</v>
      </c>
      <c r="E293" s="14">
        <v>5.7643000000000004</v>
      </c>
      <c r="F293" s="12">
        <v>36</v>
      </c>
      <c r="G293" s="11" t="s">
        <v>16</v>
      </c>
    </row>
    <row r="294" spans="1:7">
      <c r="A294" s="13">
        <v>39134</v>
      </c>
      <c r="B294" s="14">
        <v>2.9636999999999998</v>
      </c>
      <c r="C294" s="14">
        <v>3.8954</v>
      </c>
      <c r="D294" s="14">
        <v>2.3944999999999999</v>
      </c>
      <c r="E294" s="14">
        <v>5.7804000000000002</v>
      </c>
      <c r="F294" s="12">
        <v>37</v>
      </c>
      <c r="G294" s="11" t="s">
        <v>16</v>
      </c>
    </row>
    <row r="295" spans="1:7">
      <c r="A295" s="13">
        <v>39135</v>
      </c>
      <c r="B295" s="14">
        <v>2.9636999999999998</v>
      </c>
      <c r="C295" s="14">
        <v>3.88</v>
      </c>
      <c r="D295" s="14">
        <v>2.3851</v>
      </c>
      <c r="E295" s="14">
        <v>5.7824</v>
      </c>
      <c r="F295" s="12">
        <v>38</v>
      </c>
      <c r="G295" s="11" t="s">
        <v>16</v>
      </c>
    </row>
    <row r="296" spans="1:7">
      <c r="A296" s="13">
        <v>39136</v>
      </c>
      <c r="B296" s="14">
        <v>2.9620000000000002</v>
      </c>
      <c r="C296" s="14">
        <v>3.8834</v>
      </c>
      <c r="D296" s="14">
        <v>2.3879999999999999</v>
      </c>
      <c r="E296" s="14">
        <v>5.7922000000000002</v>
      </c>
      <c r="F296" s="12">
        <v>39</v>
      </c>
      <c r="G296" s="11" t="s">
        <v>16</v>
      </c>
    </row>
    <row r="297" spans="1:7">
      <c r="A297" s="13">
        <v>39139</v>
      </c>
      <c r="B297" s="14">
        <v>2.9573</v>
      </c>
      <c r="C297" s="14">
        <v>3.8944999999999999</v>
      </c>
      <c r="D297" s="14">
        <v>2.4024000000000001</v>
      </c>
      <c r="E297" s="14">
        <v>5.8071000000000002</v>
      </c>
      <c r="F297" s="12">
        <v>40</v>
      </c>
      <c r="G297" s="11" t="s">
        <v>16</v>
      </c>
    </row>
    <row r="298" spans="1:7">
      <c r="A298" s="13">
        <v>39140</v>
      </c>
      <c r="B298" s="14">
        <v>2.9620000000000002</v>
      </c>
      <c r="C298" s="14">
        <v>3.9138999999999999</v>
      </c>
      <c r="D298" s="14">
        <v>2.4176000000000002</v>
      </c>
      <c r="E298" s="14">
        <v>5.8220999999999998</v>
      </c>
      <c r="F298" s="12">
        <v>41</v>
      </c>
      <c r="G298" s="11" t="s">
        <v>16</v>
      </c>
    </row>
    <row r="299" spans="1:7">
      <c r="A299" s="13">
        <v>39141</v>
      </c>
      <c r="B299" s="14">
        <v>2.9699</v>
      </c>
      <c r="C299" s="14">
        <v>3.9175</v>
      </c>
      <c r="D299" s="14">
        <v>2.4293</v>
      </c>
      <c r="E299" s="14">
        <v>5.8071000000000002</v>
      </c>
      <c r="F299" s="12">
        <v>42</v>
      </c>
      <c r="G299" s="11" t="s">
        <v>16</v>
      </c>
    </row>
    <row r="300" spans="1:7">
      <c r="A300" s="13">
        <v>39142</v>
      </c>
      <c r="B300" s="14">
        <v>2.9525000000000001</v>
      </c>
      <c r="C300" s="14">
        <v>3.9026000000000001</v>
      </c>
      <c r="D300" s="14">
        <v>2.4198</v>
      </c>
      <c r="E300" s="14">
        <v>5.7927999999999997</v>
      </c>
      <c r="F300" s="12">
        <v>43</v>
      </c>
      <c r="G300" s="11" t="s">
        <v>16</v>
      </c>
    </row>
    <row r="301" spans="1:7">
      <c r="A301" s="13">
        <v>39143</v>
      </c>
      <c r="B301" s="14">
        <v>2.9649999999999999</v>
      </c>
      <c r="C301" s="14">
        <v>3.8995000000000002</v>
      </c>
      <c r="D301" s="14">
        <v>2.4207999999999998</v>
      </c>
      <c r="E301" s="14">
        <v>5.7859999999999996</v>
      </c>
      <c r="F301" s="12">
        <v>44</v>
      </c>
      <c r="G301" s="11" t="s">
        <v>16</v>
      </c>
    </row>
    <row r="302" spans="1:7">
      <c r="A302" s="13">
        <v>39146</v>
      </c>
      <c r="B302" s="14">
        <v>2.9821</v>
      </c>
      <c r="C302" s="14">
        <v>3.9169999999999998</v>
      </c>
      <c r="D302" s="14">
        <v>2.4510000000000001</v>
      </c>
      <c r="E302" s="14">
        <v>5.7388000000000003</v>
      </c>
      <c r="F302" s="12">
        <v>45</v>
      </c>
      <c r="G302" s="11" t="s">
        <v>16</v>
      </c>
    </row>
    <row r="303" spans="1:7">
      <c r="A303" s="13">
        <v>39147</v>
      </c>
      <c r="B303" s="14">
        <v>2.9758</v>
      </c>
      <c r="C303" s="14">
        <v>3.903</v>
      </c>
      <c r="D303" s="14">
        <v>2.4357000000000002</v>
      </c>
      <c r="E303" s="14">
        <v>5.7363</v>
      </c>
      <c r="F303" s="12">
        <v>46</v>
      </c>
      <c r="G303" s="11" t="s">
        <v>16</v>
      </c>
    </row>
    <row r="304" spans="1:7">
      <c r="A304" s="13">
        <v>39148</v>
      </c>
      <c r="B304" s="14">
        <v>2.9729000000000001</v>
      </c>
      <c r="C304" s="14">
        <v>3.9007000000000001</v>
      </c>
      <c r="D304" s="14">
        <v>2.4308999999999998</v>
      </c>
      <c r="E304" s="14">
        <v>5.7346000000000004</v>
      </c>
      <c r="F304" s="12">
        <v>47</v>
      </c>
      <c r="G304" s="11" t="s">
        <v>16</v>
      </c>
    </row>
    <row r="305" spans="1:7">
      <c r="A305" s="13">
        <v>39149</v>
      </c>
      <c r="B305" s="14">
        <v>2.9561000000000002</v>
      </c>
      <c r="C305" s="14">
        <v>3.8879999999999999</v>
      </c>
      <c r="D305" s="14">
        <v>2.4211</v>
      </c>
      <c r="E305" s="14">
        <v>5.7176</v>
      </c>
      <c r="F305" s="12">
        <v>48</v>
      </c>
      <c r="G305" s="11" t="s">
        <v>16</v>
      </c>
    </row>
    <row r="306" spans="1:7">
      <c r="A306" s="13">
        <v>39150</v>
      </c>
      <c r="B306" s="14">
        <v>2.9506999999999999</v>
      </c>
      <c r="C306" s="14">
        <v>3.8795000000000002</v>
      </c>
      <c r="D306" s="14">
        <v>2.4051</v>
      </c>
      <c r="E306" s="14">
        <v>5.6947000000000001</v>
      </c>
      <c r="F306" s="12">
        <v>49</v>
      </c>
      <c r="G306" s="11" t="s">
        <v>16</v>
      </c>
    </row>
    <row r="307" spans="1:7">
      <c r="A307" s="13">
        <v>39153</v>
      </c>
      <c r="B307" s="14">
        <v>2.9380000000000002</v>
      </c>
      <c r="C307" s="14">
        <v>3.8698999999999999</v>
      </c>
      <c r="D307" s="14">
        <v>2.3921000000000001</v>
      </c>
      <c r="E307" s="14">
        <v>5.7035999999999998</v>
      </c>
      <c r="F307" s="12">
        <v>50</v>
      </c>
      <c r="G307" s="11" t="s">
        <v>16</v>
      </c>
    </row>
    <row r="308" spans="1:7">
      <c r="A308" s="13">
        <v>39154</v>
      </c>
      <c r="B308" s="14">
        <v>2.9521000000000002</v>
      </c>
      <c r="C308" s="14">
        <v>3.8853</v>
      </c>
      <c r="D308" s="14">
        <v>2.4089</v>
      </c>
      <c r="E308" s="14">
        <v>5.6868999999999996</v>
      </c>
      <c r="F308" s="12">
        <v>51</v>
      </c>
      <c r="G308" s="11" t="s">
        <v>16</v>
      </c>
    </row>
    <row r="309" spans="1:7">
      <c r="A309" s="13">
        <v>39155</v>
      </c>
      <c r="B309" s="14">
        <v>2.9582999999999999</v>
      </c>
      <c r="C309" s="14">
        <v>3.9030999999999998</v>
      </c>
      <c r="D309" s="14">
        <v>2.4308000000000001</v>
      </c>
      <c r="E309" s="14">
        <v>5.6938000000000004</v>
      </c>
      <c r="F309" s="12">
        <v>52</v>
      </c>
      <c r="G309" s="11" t="s">
        <v>16</v>
      </c>
    </row>
    <row r="310" spans="1:7">
      <c r="A310" s="13">
        <v>39156</v>
      </c>
      <c r="B310" s="14">
        <v>2.9468999999999999</v>
      </c>
      <c r="C310" s="14">
        <v>3.8925999999999998</v>
      </c>
      <c r="D310" s="14">
        <v>2.4150999999999998</v>
      </c>
      <c r="E310" s="14">
        <v>5.6997</v>
      </c>
      <c r="F310" s="12">
        <v>53</v>
      </c>
      <c r="G310" s="11" t="s">
        <v>16</v>
      </c>
    </row>
    <row r="311" spans="1:7">
      <c r="A311" s="13">
        <v>39157</v>
      </c>
      <c r="B311" s="14">
        <v>2.9329999999999998</v>
      </c>
      <c r="C311" s="14">
        <v>3.9064999999999999</v>
      </c>
      <c r="D311" s="14">
        <v>2.4325000000000001</v>
      </c>
      <c r="E311" s="14">
        <v>5.7083000000000004</v>
      </c>
      <c r="F311" s="12">
        <v>54</v>
      </c>
      <c r="G311" s="11" t="s">
        <v>16</v>
      </c>
    </row>
    <row r="312" spans="1:7">
      <c r="A312" s="13">
        <v>39160</v>
      </c>
      <c r="B312" s="14">
        <v>2.9169999999999998</v>
      </c>
      <c r="C312" s="14">
        <v>3.8778000000000001</v>
      </c>
      <c r="D312" s="14">
        <v>2.4073000000000002</v>
      </c>
      <c r="E312" s="14">
        <v>5.6688999999999998</v>
      </c>
      <c r="F312" s="12">
        <v>55</v>
      </c>
      <c r="G312" s="11" t="s">
        <v>16</v>
      </c>
    </row>
    <row r="313" spans="1:7">
      <c r="A313" s="13">
        <v>39161</v>
      </c>
      <c r="B313" s="14">
        <v>2.9157999999999999</v>
      </c>
      <c r="C313" s="14">
        <v>3.8734999999999999</v>
      </c>
      <c r="D313" s="14">
        <v>2.4028</v>
      </c>
      <c r="E313" s="14">
        <v>5.6988000000000003</v>
      </c>
      <c r="F313" s="12">
        <v>56</v>
      </c>
      <c r="G313" s="11" t="s">
        <v>16</v>
      </c>
    </row>
    <row r="314" spans="1:7">
      <c r="A314" s="13">
        <v>39162</v>
      </c>
      <c r="B314" s="14">
        <v>2.9142999999999999</v>
      </c>
      <c r="C314" s="14">
        <v>3.8761999999999999</v>
      </c>
      <c r="D314" s="14">
        <v>2.4011</v>
      </c>
      <c r="E314" s="14">
        <v>5.7087000000000003</v>
      </c>
      <c r="F314" s="12">
        <v>57</v>
      </c>
      <c r="G314" s="11" t="s">
        <v>16</v>
      </c>
    </row>
    <row r="315" spans="1:7">
      <c r="A315" s="13">
        <v>39163</v>
      </c>
      <c r="B315" s="14">
        <v>2.8976999999999999</v>
      </c>
      <c r="C315" s="14">
        <v>3.87</v>
      </c>
      <c r="D315" s="14">
        <v>2.3921999999999999</v>
      </c>
      <c r="E315" s="14">
        <v>5.7080000000000002</v>
      </c>
      <c r="F315" s="12">
        <v>58</v>
      </c>
      <c r="G315" s="11" t="s">
        <v>16</v>
      </c>
    </row>
    <row r="316" spans="1:7">
      <c r="A316" s="13">
        <v>39164</v>
      </c>
      <c r="B316" s="14">
        <v>2.9108000000000001</v>
      </c>
      <c r="C316" s="14">
        <v>3.8763999999999998</v>
      </c>
      <c r="D316" s="14">
        <v>2.3967999999999998</v>
      </c>
      <c r="E316" s="14">
        <v>5.7173999999999996</v>
      </c>
      <c r="F316" s="12">
        <v>59</v>
      </c>
      <c r="G316" s="11" t="s">
        <v>16</v>
      </c>
    </row>
    <row r="317" spans="1:7">
      <c r="A317" s="13">
        <v>39167</v>
      </c>
      <c r="B317" s="14">
        <v>2.9171</v>
      </c>
      <c r="C317" s="14">
        <v>3.8683000000000001</v>
      </c>
      <c r="D317" s="14">
        <v>2.3887</v>
      </c>
      <c r="E317" s="14">
        <v>5.7164000000000001</v>
      </c>
      <c r="F317" s="12">
        <v>60</v>
      </c>
      <c r="G317" s="11" t="s">
        <v>16</v>
      </c>
    </row>
    <row r="318" spans="1:7">
      <c r="A318" s="13">
        <v>39168</v>
      </c>
      <c r="B318" s="14">
        <v>2.9011</v>
      </c>
      <c r="C318" s="14">
        <v>3.8717999999999999</v>
      </c>
      <c r="D318" s="14">
        <v>2.3889999999999998</v>
      </c>
      <c r="E318" s="14">
        <v>5.7042999999999999</v>
      </c>
      <c r="F318" s="12">
        <v>61</v>
      </c>
      <c r="G318" s="11" t="s">
        <v>16</v>
      </c>
    </row>
    <row r="319" spans="1:7">
      <c r="A319" s="13">
        <v>39169</v>
      </c>
      <c r="B319" s="14">
        <v>2.9163000000000001</v>
      </c>
      <c r="C319" s="14">
        <v>3.8889999999999998</v>
      </c>
      <c r="D319" s="14">
        <v>2.4054000000000002</v>
      </c>
      <c r="E319" s="14">
        <v>5.7221000000000002</v>
      </c>
      <c r="F319" s="12">
        <v>62</v>
      </c>
      <c r="G319" s="11" t="s">
        <v>16</v>
      </c>
    </row>
    <row r="320" spans="1:7">
      <c r="A320" s="13">
        <v>39170</v>
      </c>
      <c r="B320" s="14">
        <v>2.9074</v>
      </c>
      <c r="C320" s="14">
        <v>3.8788999999999998</v>
      </c>
      <c r="D320" s="14">
        <v>2.3931</v>
      </c>
      <c r="E320" s="14">
        <v>5.7142999999999997</v>
      </c>
      <c r="F320" s="12">
        <v>63</v>
      </c>
      <c r="G320" s="11" t="s">
        <v>16</v>
      </c>
    </row>
    <row r="321" spans="1:7">
      <c r="A321" s="13">
        <v>39171</v>
      </c>
      <c r="B321" s="14">
        <v>2.9058000000000002</v>
      </c>
      <c r="C321" s="14">
        <v>3.8694999999999999</v>
      </c>
      <c r="D321" s="14">
        <v>2.3815</v>
      </c>
      <c r="E321" s="14">
        <v>5.6867000000000001</v>
      </c>
      <c r="F321" s="12">
        <v>64</v>
      </c>
      <c r="G321" s="11" t="s">
        <v>16</v>
      </c>
    </row>
    <row r="322" spans="1:7">
      <c r="A322" s="13">
        <v>39174</v>
      </c>
      <c r="B322" s="14">
        <v>2.8929999999999998</v>
      </c>
      <c r="C322" s="14">
        <v>3.8622999999999998</v>
      </c>
      <c r="D322" s="14">
        <v>2.38</v>
      </c>
      <c r="E322" s="14">
        <v>5.7084000000000001</v>
      </c>
      <c r="F322" s="12">
        <v>65</v>
      </c>
      <c r="G322" s="11" t="s">
        <v>16</v>
      </c>
    </row>
    <row r="323" spans="1:7">
      <c r="A323" s="13">
        <v>39175</v>
      </c>
      <c r="B323" s="14">
        <v>2.8816999999999999</v>
      </c>
      <c r="C323" s="14">
        <v>3.8515000000000001</v>
      </c>
      <c r="D323" s="14">
        <v>2.367</v>
      </c>
      <c r="E323" s="14">
        <v>5.7004000000000001</v>
      </c>
      <c r="F323" s="12">
        <v>66</v>
      </c>
      <c r="G323" s="11" t="s">
        <v>16</v>
      </c>
    </row>
    <row r="324" spans="1:7">
      <c r="A324" s="13">
        <v>39176</v>
      </c>
      <c r="B324" s="14">
        <v>2.8845999999999998</v>
      </c>
      <c r="C324" s="14">
        <v>3.8509000000000002</v>
      </c>
      <c r="D324" s="14">
        <v>2.3632</v>
      </c>
      <c r="E324" s="14">
        <v>5.6982999999999997</v>
      </c>
      <c r="F324" s="12">
        <v>67</v>
      </c>
      <c r="G324" s="11" t="s">
        <v>16</v>
      </c>
    </row>
    <row r="325" spans="1:7">
      <c r="A325" s="13">
        <v>39177</v>
      </c>
      <c r="B325" s="14">
        <v>2.8746</v>
      </c>
      <c r="C325" s="14">
        <v>3.8420000000000001</v>
      </c>
      <c r="D325" s="14">
        <v>2.3546999999999998</v>
      </c>
      <c r="E325" s="14">
        <v>5.6721000000000004</v>
      </c>
      <c r="F325" s="12">
        <v>68</v>
      </c>
      <c r="G325" s="11" t="s">
        <v>16</v>
      </c>
    </row>
    <row r="326" spans="1:7">
      <c r="A326" s="13">
        <v>39178</v>
      </c>
      <c r="B326" s="14">
        <v>2.8628999999999998</v>
      </c>
      <c r="C326" s="14">
        <v>3.8414999999999999</v>
      </c>
      <c r="D326" s="14">
        <v>2.3536000000000001</v>
      </c>
      <c r="E326" s="14">
        <v>5.6435000000000004</v>
      </c>
      <c r="F326" s="12">
        <v>69</v>
      </c>
      <c r="G326" s="11" t="s">
        <v>16</v>
      </c>
    </row>
    <row r="327" spans="1:7">
      <c r="A327" s="13">
        <v>39182</v>
      </c>
      <c r="B327" s="14">
        <v>2.8653</v>
      </c>
      <c r="C327" s="14">
        <v>3.8420000000000001</v>
      </c>
      <c r="D327" s="14">
        <v>2.3479000000000001</v>
      </c>
      <c r="E327" s="14">
        <v>5.6458000000000004</v>
      </c>
      <c r="F327" s="12">
        <v>70</v>
      </c>
      <c r="G327" s="11" t="s">
        <v>16</v>
      </c>
    </row>
    <row r="328" spans="1:7">
      <c r="A328" s="13">
        <v>39183</v>
      </c>
      <c r="B328" s="14">
        <v>2.8509000000000002</v>
      </c>
      <c r="C328" s="14">
        <v>3.8279000000000001</v>
      </c>
      <c r="D328" s="14">
        <v>2.3386</v>
      </c>
      <c r="E328" s="14">
        <v>5.6379999999999999</v>
      </c>
      <c r="F328" s="12">
        <v>71</v>
      </c>
      <c r="G328" s="11" t="s">
        <v>16</v>
      </c>
    </row>
    <row r="329" spans="1:7">
      <c r="A329" s="13">
        <v>39184</v>
      </c>
      <c r="B329" s="14">
        <v>2.8498999999999999</v>
      </c>
      <c r="C329" s="14">
        <v>3.8331</v>
      </c>
      <c r="D329" s="14">
        <v>2.335</v>
      </c>
      <c r="E329" s="14">
        <v>5.6269999999999998</v>
      </c>
      <c r="F329" s="12">
        <v>72</v>
      </c>
      <c r="G329" s="11" t="s">
        <v>16</v>
      </c>
    </row>
    <row r="330" spans="1:7">
      <c r="A330" s="13">
        <v>39185</v>
      </c>
      <c r="B330" s="14">
        <v>2.8405</v>
      </c>
      <c r="C330" s="14">
        <v>3.8410000000000002</v>
      </c>
      <c r="D330" s="14">
        <v>2.3471000000000002</v>
      </c>
      <c r="E330" s="14">
        <v>5.6398000000000001</v>
      </c>
      <c r="F330" s="12">
        <v>73</v>
      </c>
      <c r="G330" s="11" t="s">
        <v>16</v>
      </c>
    </row>
    <row r="331" spans="1:7">
      <c r="A331" s="13">
        <v>39188</v>
      </c>
      <c r="B331" s="14">
        <v>2.8216999999999999</v>
      </c>
      <c r="C331" s="14">
        <v>3.8248000000000002</v>
      </c>
      <c r="D331" s="14">
        <v>2.3262999999999998</v>
      </c>
      <c r="E331" s="14">
        <v>5.6189</v>
      </c>
      <c r="F331" s="12">
        <v>74</v>
      </c>
      <c r="G331" s="11" t="s">
        <v>16</v>
      </c>
    </row>
    <row r="332" spans="1:7">
      <c r="A332" s="13">
        <v>39189</v>
      </c>
      <c r="B332" s="14">
        <v>2.8241000000000001</v>
      </c>
      <c r="C332" s="14">
        <v>3.8231000000000002</v>
      </c>
      <c r="D332" s="14">
        <v>2.3298999999999999</v>
      </c>
      <c r="E332" s="14">
        <v>5.6429999999999998</v>
      </c>
      <c r="F332" s="12">
        <v>75</v>
      </c>
      <c r="G332" s="11" t="s">
        <v>16</v>
      </c>
    </row>
    <row r="333" spans="1:7">
      <c r="A333" s="13">
        <v>39190</v>
      </c>
      <c r="B333" s="14">
        <v>2.8005</v>
      </c>
      <c r="C333" s="14">
        <v>3.8079999999999998</v>
      </c>
      <c r="D333" s="14">
        <v>2.3256000000000001</v>
      </c>
      <c r="E333" s="14">
        <v>5.6289999999999996</v>
      </c>
      <c r="F333" s="12">
        <v>76</v>
      </c>
      <c r="G333" s="11" t="s">
        <v>16</v>
      </c>
    </row>
    <row r="334" spans="1:7">
      <c r="A334" s="13">
        <v>39191</v>
      </c>
      <c r="B334" s="14">
        <v>2.8071000000000002</v>
      </c>
      <c r="C334" s="14">
        <v>3.8151000000000002</v>
      </c>
      <c r="D334" s="14">
        <v>2.3344999999999998</v>
      </c>
      <c r="E334" s="14">
        <v>5.6237000000000004</v>
      </c>
      <c r="F334" s="12">
        <v>77</v>
      </c>
      <c r="G334" s="11" t="s">
        <v>16</v>
      </c>
    </row>
    <row r="335" spans="1:7">
      <c r="A335" s="13">
        <v>39192</v>
      </c>
      <c r="B335" s="14">
        <v>2.7894000000000001</v>
      </c>
      <c r="C335" s="14">
        <v>3.7940999999999998</v>
      </c>
      <c r="D335" s="14">
        <v>2.31</v>
      </c>
      <c r="E335" s="14">
        <v>5.5808</v>
      </c>
      <c r="F335" s="12">
        <v>78</v>
      </c>
      <c r="G335" s="11" t="s">
        <v>16</v>
      </c>
    </row>
    <row r="336" spans="1:7">
      <c r="A336" s="13">
        <v>39195</v>
      </c>
      <c r="B336" s="14">
        <v>2.7866</v>
      </c>
      <c r="C336" s="14">
        <v>3.7797000000000001</v>
      </c>
      <c r="D336" s="14">
        <v>2.3033999999999999</v>
      </c>
      <c r="E336" s="14">
        <v>5.5702999999999996</v>
      </c>
      <c r="F336" s="12">
        <v>79</v>
      </c>
      <c r="G336" s="11" t="s">
        <v>16</v>
      </c>
    </row>
    <row r="337" spans="1:7">
      <c r="A337" s="13">
        <v>39196</v>
      </c>
      <c r="B337" s="14">
        <v>2.7925</v>
      </c>
      <c r="C337" s="14">
        <v>3.7879999999999998</v>
      </c>
      <c r="D337" s="14">
        <v>2.3127</v>
      </c>
      <c r="E337" s="14">
        <v>5.5776000000000003</v>
      </c>
      <c r="F337" s="12">
        <v>80</v>
      </c>
      <c r="G337" s="11" t="s">
        <v>16</v>
      </c>
    </row>
    <row r="338" spans="1:7">
      <c r="A338" s="13">
        <v>39197</v>
      </c>
      <c r="B338" s="14">
        <v>2.7740999999999998</v>
      </c>
      <c r="C338" s="14">
        <v>3.7837999999999998</v>
      </c>
      <c r="D338" s="14">
        <v>2.3041999999999998</v>
      </c>
      <c r="E338" s="14">
        <v>5.5590999999999999</v>
      </c>
      <c r="F338" s="12">
        <v>81</v>
      </c>
      <c r="G338" s="11" t="s">
        <v>16</v>
      </c>
    </row>
    <row r="339" spans="1:7">
      <c r="A339" s="13">
        <v>39198</v>
      </c>
      <c r="B339" s="14">
        <v>2.7667999999999999</v>
      </c>
      <c r="C339" s="14">
        <v>3.7746</v>
      </c>
      <c r="D339" s="14">
        <v>2.2967</v>
      </c>
      <c r="E339" s="14">
        <v>5.5427</v>
      </c>
      <c r="F339" s="12">
        <v>82</v>
      </c>
      <c r="G339" s="11" t="s">
        <v>16</v>
      </c>
    </row>
    <row r="340" spans="1:7">
      <c r="A340" s="13">
        <v>39199</v>
      </c>
      <c r="B340" s="14">
        <v>2.7766999999999999</v>
      </c>
      <c r="C340" s="14">
        <v>3.78</v>
      </c>
      <c r="D340" s="14">
        <v>2.3012000000000001</v>
      </c>
      <c r="E340" s="14">
        <v>5.5377000000000001</v>
      </c>
      <c r="F340" s="12">
        <v>83</v>
      </c>
      <c r="G340" s="11" t="s">
        <v>16</v>
      </c>
    </row>
    <row r="341" spans="1:7">
      <c r="A341" s="13">
        <v>39202</v>
      </c>
      <c r="B341" s="14">
        <v>2.7858999999999998</v>
      </c>
      <c r="C341" s="14">
        <v>3.7879</v>
      </c>
      <c r="D341" s="14">
        <v>2.3035999999999999</v>
      </c>
      <c r="E341" s="14">
        <v>5.5434999999999999</v>
      </c>
      <c r="F341" s="12">
        <v>84</v>
      </c>
      <c r="G341" s="11" t="s">
        <v>16</v>
      </c>
    </row>
    <row r="342" spans="1:7">
      <c r="A342" s="13">
        <v>39204</v>
      </c>
      <c r="B342" s="14">
        <v>2.7755000000000001</v>
      </c>
      <c r="C342" s="14">
        <v>3.7698</v>
      </c>
      <c r="D342" s="14">
        <v>2.2827000000000002</v>
      </c>
      <c r="E342" s="14">
        <v>5.5361000000000002</v>
      </c>
      <c r="F342" s="12">
        <v>85</v>
      </c>
      <c r="G342" s="11" t="s">
        <v>16</v>
      </c>
    </row>
    <row r="343" spans="1:7">
      <c r="A343" s="13">
        <v>39206</v>
      </c>
      <c r="B343" s="14">
        <v>2.7614999999999998</v>
      </c>
      <c r="C343" s="14">
        <v>3.7465000000000002</v>
      </c>
      <c r="D343" s="14">
        <v>2.2734999999999999</v>
      </c>
      <c r="E343" s="14">
        <v>5.4854000000000003</v>
      </c>
      <c r="F343" s="12">
        <v>86</v>
      </c>
      <c r="G343" s="11" t="s">
        <v>16</v>
      </c>
    </row>
    <row r="344" spans="1:7">
      <c r="A344" s="13">
        <v>39209</v>
      </c>
      <c r="B344" s="14">
        <v>2.7549000000000001</v>
      </c>
      <c r="C344" s="14">
        <v>3.7479</v>
      </c>
      <c r="D344" s="14">
        <v>2.2768000000000002</v>
      </c>
      <c r="E344" s="14">
        <v>5.4995000000000003</v>
      </c>
      <c r="F344" s="12">
        <v>87</v>
      </c>
      <c r="G344" s="11" t="s">
        <v>16</v>
      </c>
    </row>
    <row r="345" spans="1:7">
      <c r="A345" s="13">
        <v>39210</v>
      </c>
      <c r="B345" s="14">
        <v>2.7624</v>
      </c>
      <c r="C345" s="14">
        <v>3.7494999999999998</v>
      </c>
      <c r="D345" s="14">
        <v>2.2726000000000002</v>
      </c>
      <c r="E345" s="14">
        <v>5.5038999999999998</v>
      </c>
      <c r="F345" s="12">
        <v>88</v>
      </c>
      <c r="G345" s="11" t="s">
        <v>16</v>
      </c>
    </row>
    <row r="346" spans="1:7">
      <c r="A346" s="13">
        <v>39211</v>
      </c>
      <c r="B346" s="14">
        <v>2.7787000000000002</v>
      </c>
      <c r="C346" s="14">
        <v>3.7635999999999998</v>
      </c>
      <c r="D346" s="14">
        <v>2.2822</v>
      </c>
      <c r="E346" s="14">
        <v>5.5305999999999997</v>
      </c>
      <c r="F346" s="12">
        <v>89</v>
      </c>
      <c r="G346" s="11" t="s">
        <v>16</v>
      </c>
    </row>
    <row r="347" spans="1:7">
      <c r="A347" s="13">
        <v>39212</v>
      </c>
      <c r="B347" s="14">
        <v>2.7669999999999999</v>
      </c>
      <c r="C347" s="14">
        <v>3.7469999999999999</v>
      </c>
      <c r="D347" s="14">
        <v>2.2736000000000001</v>
      </c>
      <c r="E347" s="14">
        <v>5.5071000000000003</v>
      </c>
      <c r="F347" s="12">
        <v>90</v>
      </c>
      <c r="G347" s="11" t="s">
        <v>16</v>
      </c>
    </row>
    <row r="348" spans="1:7">
      <c r="A348" s="13">
        <v>39213</v>
      </c>
      <c r="B348" s="14">
        <v>2.8079999999999998</v>
      </c>
      <c r="C348" s="14">
        <v>3.7844000000000002</v>
      </c>
      <c r="D348" s="14">
        <v>2.3041999999999998</v>
      </c>
      <c r="E348" s="14">
        <v>5.5555000000000003</v>
      </c>
      <c r="F348" s="12">
        <v>91</v>
      </c>
      <c r="G348" s="11" t="s">
        <v>16</v>
      </c>
    </row>
    <row r="349" spans="1:7">
      <c r="A349" s="13">
        <v>39216</v>
      </c>
      <c r="B349" s="14">
        <v>2.7772999999999999</v>
      </c>
      <c r="C349" s="14">
        <v>3.7610000000000001</v>
      </c>
      <c r="D349" s="14">
        <v>2.2772000000000001</v>
      </c>
      <c r="E349" s="14">
        <v>5.5022000000000002</v>
      </c>
      <c r="F349" s="12">
        <v>92</v>
      </c>
      <c r="G349" s="11" t="s">
        <v>16</v>
      </c>
    </row>
    <row r="350" spans="1:7">
      <c r="A350" s="13">
        <v>39217</v>
      </c>
      <c r="B350" s="14">
        <v>2.7898000000000001</v>
      </c>
      <c r="C350" s="14">
        <v>3.7766999999999999</v>
      </c>
      <c r="D350" s="14">
        <v>2.2894999999999999</v>
      </c>
      <c r="E350" s="14">
        <v>5.5149999999999997</v>
      </c>
      <c r="F350" s="12">
        <v>93</v>
      </c>
      <c r="G350" s="11" t="s">
        <v>16</v>
      </c>
    </row>
    <row r="351" spans="1:7">
      <c r="A351" s="13">
        <v>39218</v>
      </c>
      <c r="B351" s="14">
        <v>2.7805</v>
      </c>
      <c r="C351" s="14">
        <v>3.7814999999999999</v>
      </c>
      <c r="D351" s="14">
        <v>2.2890000000000001</v>
      </c>
      <c r="E351" s="14">
        <v>5.5216000000000003</v>
      </c>
      <c r="F351" s="12">
        <v>94</v>
      </c>
      <c r="G351" s="11" t="s">
        <v>16</v>
      </c>
    </row>
    <row r="352" spans="1:7">
      <c r="A352" s="13">
        <v>39219</v>
      </c>
      <c r="B352" s="14">
        <v>2.7995999999999999</v>
      </c>
      <c r="C352" s="14">
        <v>3.7896999999999998</v>
      </c>
      <c r="D352" s="14">
        <v>2.2909999999999999</v>
      </c>
      <c r="E352" s="14">
        <v>5.5359999999999996</v>
      </c>
      <c r="F352" s="12">
        <v>95</v>
      </c>
      <c r="G352" s="11" t="s">
        <v>16</v>
      </c>
    </row>
    <row r="353" spans="1:7">
      <c r="A353" s="13">
        <v>39220</v>
      </c>
      <c r="B353" s="14">
        <v>2.8081</v>
      </c>
      <c r="C353" s="14">
        <v>3.7909000000000002</v>
      </c>
      <c r="D353" s="14">
        <v>2.2915000000000001</v>
      </c>
      <c r="E353" s="14">
        <v>5.5389999999999997</v>
      </c>
      <c r="F353" s="12">
        <v>96</v>
      </c>
      <c r="G353" s="11" t="s">
        <v>16</v>
      </c>
    </row>
    <row r="354" spans="1:7">
      <c r="A354" s="13">
        <v>39223</v>
      </c>
      <c r="B354" s="14">
        <v>2.7951999999999999</v>
      </c>
      <c r="C354" s="14">
        <v>3.7759999999999998</v>
      </c>
      <c r="D354" s="14">
        <v>2.2774999999999999</v>
      </c>
      <c r="E354" s="14">
        <v>5.5164</v>
      </c>
      <c r="F354" s="12">
        <v>97</v>
      </c>
      <c r="G354" s="11" t="s">
        <v>16</v>
      </c>
    </row>
    <row r="355" spans="1:7">
      <c r="A355" s="13">
        <v>39224</v>
      </c>
      <c r="B355" s="14">
        <v>2.802</v>
      </c>
      <c r="C355" s="14">
        <v>3.7734999999999999</v>
      </c>
      <c r="D355" s="14">
        <v>2.2785000000000002</v>
      </c>
      <c r="E355" s="14">
        <v>5.5281000000000002</v>
      </c>
      <c r="F355" s="12">
        <v>98</v>
      </c>
      <c r="G355" s="11" t="s">
        <v>16</v>
      </c>
    </row>
    <row r="356" spans="1:7">
      <c r="A356" s="13">
        <v>39225</v>
      </c>
      <c r="B356" s="14">
        <v>2.827</v>
      </c>
      <c r="C356" s="14">
        <v>3.7964000000000002</v>
      </c>
      <c r="D356" s="14">
        <v>2.2984</v>
      </c>
      <c r="E356" s="14">
        <v>5.5865999999999998</v>
      </c>
      <c r="F356" s="12">
        <v>99</v>
      </c>
      <c r="G356" s="11" t="s">
        <v>16</v>
      </c>
    </row>
    <row r="357" spans="1:7">
      <c r="A357" s="13">
        <v>39226</v>
      </c>
      <c r="B357" s="14">
        <v>2.8264999999999998</v>
      </c>
      <c r="C357" s="14">
        <v>3.7966000000000002</v>
      </c>
      <c r="D357" s="14">
        <v>2.2995999999999999</v>
      </c>
      <c r="E357" s="14">
        <v>5.6120999999999999</v>
      </c>
      <c r="F357" s="12">
        <v>100</v>
      </c>
      <c r="G357" s="11" t="s">
        <v>16</v>
      </c>
    </row>
    <row r="358" spans="1:7">
      <c r="A358" s="13">
        <v>39227</v>
      </c>
      <c r="B358" s="14">
        <v>2.8369</v>
      </c>
      <c r="C358" s="14">
        <v>3.8113000000000001</v>
      </c>
      <c r="D358" s="14">
        <v>2.3121</v>
      </c>
      <c r="E358" s="14">
        <v>5.6322000000000001</v>
      </c>
      <c r="F358" s="12">
        <v>101</v>
      </c>
      <c r="G358" s="11" t="s">
        <v>16</v>
      </c>
    </row>
    <row r="359" spans="1:7">
      <c r="A359" s="13">
        <v>39230</v>
      </c>
      <c r="B359" s="14">
        <v>2.827</v>
      </c>
      <c r="C359" s="14">
        <v>3.8039999999999998</v>
      </c>
      <c r="D359" s="14">
        <v>2.3027000000000002</v>
      </c>
      <c r="E359" s="14">
        <v>5.6073000000000004</v>
      </c>
      <c r="F359" s="12">
        <v>102</v>
      </c>
      <c r="G359" s="11" t="s">
        <v>16</v>
      </c>
    </row>
    <row r="360" spans="1:7">
      <c r="A360" s="13">
        <v>39231</v>
      </c>
      <c r="B360" s="14">
        <v>2.8353000000000002</v>
      </c>
      <c r="C360" s="14">
        <v>3.8191999999999999</v>
      </c>
      <c r="D360" s="14">
        <v>2.3140000000000001</v>
      </c>
      <c r="E360" s="14">
        <v>5.6364000000000001</v>
      </c>
      <c r="F360" s="12">
        <v>103</v>
      </c>
      <c r="G360" s="11" t="s">
        <v>16</v>
      </c>
    </row>
    <row r="361" spans="1:7">
      <c r="A361" s="13">
        <v>39232</v>
      </c>
      <c r="B361" s="14">
        <v>2.8466999999999998</v>
      </c>
      <c r="C361" s="14">
        <v>3.8275000000000001</v>
      </c>
      <c r="D361" s="14">
        <v>2.3247</v>
      </c>
      <c r="E361" s="14">
        <v>5.6332000000000004</v>
      </c>
      <c r="F361" s="12">
        <v>104</v>
      </c>
      <c r="G361" s="11" t="s">
        <v>16</v>
      </c>
    </row>
    <row r="362" spans="1:7">
      <c r="A362" s="13">
        <v>39233</v>
      </c>
      <c r="B362" s="14">
        <v>2.8414999999999999</v>
      </c>
      <c r="C362" s="14">
        <v>3.819</v>
      </c>
      <c r="D362" s="14">
        <v>2.3180999999999998</v>
      </c>
      <c r="E362" s="14">
        <v>5.6108000000000002</v>
      </c>
      <c r="F362" s="12">
        <v>105</v>
      </c>
      <c r="G362" s="11" t="s">
        <v>16</v>
      </c>
    </row>
    <row r="363" spans="1:7">
      <c r="A363" s="13">
        <v>39234</v>
      </c>
      <c r="B363" s="14">
        <v>2.8374999999999999</v>
      </c>
      <c r="C363" s="14">
        <v>3.8130000000000002</v>
      </c>
      <c r="D363" s="14">
        <v>2.3098000000000001</v>
      </c>
      <c r="E363" s="14">
        <v>5.6143999999999998</v>
      </c>
      <c r="F363" s="12">
        <v>106</v>
      </c>
      <c r="G363" s="11" t="s">
        <v>16</v>
      </c>
    </row>
    <row r="364" spans="1:7">
      <c r="A364" s="13">
        <v>39237</v>
      </c>
      <c r="B364" s="14">
        <v>2.8212000000000002</v>
      </c>
      <c r="C364" s="14">
        <v>3.794</v>
      </c>
      <c r="D364" s="14">
        <v>2.2970999999999999</v>
      </c>
      <c r="E364" s="14">
        <v>5.5975000000000001</v>
      </c>
      <c r="F364" s="12">
        <v>107</v>
      </c>
      <c r="G364" s="11" t="s">
        <v>16</v>
      </c>
    </row>
    <row r="365" spans="1:7">
      <c r="A365" s="13">
        <v>39238</v>
      </c>
      <c r="B365" s="14">
        <v>2.8163</v>
      </c>
      <c r="C365" s="14">
        <v>3.8050000000000002</v>
      </c>
      <c r="D365" s="14">
        <v>2.3060999999999998</v>
      </c>
      <c r="E365" s="14">
        <v>5.6128999999999998</v>
      </c>
      <c r="F365" s="12">
        <v>108</v>
      </c>
      <c r="G365" s="11" t="s">
        <v>16</v>
      </c>
    </row>
    <row r="366" spans="1:7">
      <c r="A366" s="13">
        <v>39239</v>
      </c>
      <c r="B366" s="14">
        <v>2.8256999999999999</v>
      </c>
      <c r="C366" s="14">
        <v>3.8216000000000001</v>
      </c>
      <c r="D366" s="14">
        <v>2.3209</v>
      </c>
      <c r="E366" s="14">
        <v>5.6303000000000001</v>
      </c>
      <c r="F366" s="12">
        <v>109</v>
      </c>
      <c r="G366" s="11" t="s">
        <v>16</v>
      </c>
    </row>
    <row r="367" spans="1:7">
      <c r="A367" s="13">
        <v>39241</v>
      </c>
      <c r="B367" s="14">
        <v>2.8732000000000002</v>
      </c>
      <c r="C367" s="14">
        <v>3.8485</v>
      </c>
      <c r="D367" s="14">
        <v>2.3382000000000001</v>
      </c>
      <c r="E367" s="14">
        <v>5.6616</v>
      </c>
      <c r="F367" s="12">
        <v>110</v>
      </c>
      <c r="G367" s="11" t="s">
        <v>16</v>
      </c>
    </row>
    <row r="368" spans="1:7">
      <c r="A368" s="13">
        <v>39244</v>
      </c>
      <c r="B368" s="14">
        <v>2.8746</v>
      </c>
      <c r="C368" s="14">
        <v>3.8365</v>
      </c>
      <c r="D368" s="14">
        <v>2.323</v>
      </c>
      <c r="E368" s="14">
        <v>5.6581000000000001</v>
      </c>
      <c r="F368" s="12">
        <v>111</v>
      </c>
      <c r="G368" s="11" t="s">
        <v>16</v>
      </c>
    </row>
    <row r="369" spans="1:7">
      <c r="A369" s="13">
        <v>39245</v>
      </c>
      <c r="B369" s="14">
        <v>2.8685</v>
      </c>
      <c r="C369" s="14">
        <v>3.8277999999999999</v>
      </c>
      <c r="D369" s="14">
        <v>2.3111999999999999</v>
      </c>
      <c r="E369" s="14">
        <v>5.6566000000000001</v>
      </c>
      <c r="F369" s="12">
        <v>112</v>
      </c>
      <c r="G369" s="11" t="s">
        <v>16</v>
      </c>
    </row>
    <row r="370" spans="1:7">
      <c r="A370" s="13">
        <v>39246</v>
      </c>
      <c r="B370" s="14">
        <v>2.8953000000000002</v>
      </c>
      <c r="C370" s="14">
        <v>3.8451</v>
      </c>
      <c r="D370" s="14">
        <v>2.3254999999999999</v>
      </c>
      <c r="E370" s="14">
        <v>5.7039999999999997</v>
      </c>
      <c r="F370" s="12">
        <v>113</v>
      </c>
      <c r="G370" s="11" t="s">
        <v>16</v>
      </c>
    </row>
    <row r="371" spans="1:7">
      <c r="A371" s="13">
        <v>39247</v>
      </c>
      <c r="B371" s="14">
        <v>2.8744000000000001</v>
      </c>
      <c r="C371" s="14">
        <v>3.823</v>
      </c>
      <c r="D371" s="14">
        <v>2.3089</v>
      </c>
      <c r="E371" s="14">
        <v>5.6574</v>
      </c>
      <c r="F371" s="12">
        <v>114</v>
      </c>
      <c r="G371" s="11" t="s">
        <v>16</v>
      </c>
    </row>
    <row r="372" spans="1:7">
      <c r="A372" s="13">
        <v>39248</v>
      </c>
      <c r="B372" s="14">
        <v>2.8624999999999998</v>
      </c>
      <c r="C372" s="14">
        <v>3.8119999999999998</v>
      </c>
      <c r="D372" s="14">
        <v>2.2988</v>
      </c>
      <c r="E372" s="14">
        <v>5.6398999999999999</v>
      </c>
      <c r="F372" s="12">
        <v>115</v>
      </c>
      <c r="G372" s="11" t="s">
        <v>16</v>
      </c>
    </row>
    <row r="373" spans="1:7">
      <c r="A373" s="13">
        <v>39251</v>
      </c>
      <c r="B373" s="14">
        <v>2.8363999999999998</v>
      </c>
      <c r="C373" s="14">
        <v>3.8007</v>
      </c>
      <c r="D373" s="14">
        <v>2.2869000000000002</v>
      </c>
      <c r="E373" s="14">
        <v>5.6252000000000004</v>
      </c>
      <c r="F373" s="12">
        <v>116</v>
      </c>
      <c r="G373" s="11" t="s">
        <v>16</v>
      </c>
    </row>
    <row r="374" spans="1:7">
      <c r="A374" s="13">
        <v>39252</v>
      </c>
      <c r="B374" s="14">
        <v>2.8414000000000001</v>
      </c>
      <c r="C374" s="14">
        <v>3.8066</v>
      </c>
      <c r="D374" s="14">
        <v>2.2890999999999999</v>
      </c>
      <c r="E374" s="14">
        <v>5.6352000000000002</v>
      </c>
      <c r="F374" s="12">
        <v>117</v>
      </c>
      <c r="G374" s="11" t="s">
        <v>16</v>
      </c>
    </row>
    <row r="375" spans="1:7">
      <c r="A375" s="13">
        <v>39253</v>
      </c>
      <c r="B375" s="14">
        <v>2.8191000000000002</v>
      </c>
      <c r="C375" s="14">
        <v>3.7835000000000001</v>
      </c>
      <c r="D375" s="14">
        <v>2.2749999999999999</v>
      </c>
      <c r="E375" s="14">
        <v>5.6109999999999998</v>
      </c>
      <c r="F375" s="12">
        <v>118</v>
      </c>
      <c r="G375" s="11" t="s">
        <v>16</v>
      </c>
    </row>
    <row r="376" spans="1:7">
      <c r="A376" s="13">
        <v>39254</v>
      </c>
      <c r="B376" s="14">
        <v>2.8338000000000001</v>
      </c>
      <c r="C376" s="14">
        <v>3.7934999999999999</v>
      </c>
      <c r="D376" s="14">
        <v>2.2837999999999998</v>
      </c>
      <c r="E376" s="14">
        <v>5.6463000000000001</v>
      </c>
      <c r="F376" s="12">
        <v>119</v>
      </c>
      <c r="G376" s="11" t="s">
        <v>16</v>
      </c>
    </row>
    <row r="377" spans="1:7">
      <c r="A377" s="13">
        <v>39255</v>
      </c>
      <c r="B377" s="14">
        <v>2.8229000000000002</v>
      </c>
      <c r="C377" s="14">
        <v>3.7865000000000002</v>
      </c>
      <c r="D377" s="14">
        <v>2.2852999999999999</v>
      </c>
      <c r="E377" s="14">
        <v>5.6304999999999996</v>
      </c>
      <c r="F377" s="12">
        <v>120</v>
      </c>
      <c r="G377" s="11" t="s">
        <v>16</v>
      </c>
    </row>
    <row r="378" spans="1:7">
      <c r="A378" s="13">
        <v>39258</v>
      </c>
      <c r="B378" s="14">
        <v>2.8159999999999998</v>
      </c>
      <c r="C378" s="14">
        <v>3.7883</v>
      </c>
      <c r="D378" s="14">
        <v>2.2921</v>
      </c>
      <c r="E378" s="14">
        <v>5.6315</v>
      </c>
      <c r="F378" s="12">
        <v>121</v>
      </c>
      <c r="G378" s="11" t="s">
        <v>16</v>
      </c>
    </row>
    <row r="379" spans="1:7">
      <c r="A379" s="13">
        <v>39259</v>
      </c>
      <c r="B379" s="14">
        <v>2.82</v>
      </c>
      <c r="C379" s="14">
        <v>3.7938999999999998</v>
      </c>
      <c r="D379" s="14">
        <v>2.2932999999999999</v>
      </c>
      <c r="E379" s="14">
        <v>5.6380999999999997</v>
      </c>
      <c r="F379" s="12">
        <v>122</v>
      </c>
      <c r="G379" s="11" t="s">
        <v>16</v>
      </c>
    </row>
    <row r="380" spans="1:7">
      <c r="A380" s="13">
        <v>39260</v>
      </c>
      <c r="B380" s="14">
        <v>2.8342999999999998</v>
      </c>
      <c r="C380" s="14">
        <v>3.806</v>
      </c>
      <c r="D380" s="14">
        <v>2.3050999999999999</v>
      </c>
      <c r="E380" s="14">
        <v>5.6506999999999996</v>
      </c>
      <c r="F380" s="12">
        <v>123</v>
      </c>
      <c r="G380" s="11" t="s">
        <v>16</v>
      </c>
    </row>
    <row r="381" spans="1:7">
      <c r="A381" s="13">
        <v>39261</v>
      </c>
      <c r="B381" s="14">
        <v>2.8073999999999999</v>
      </c>
      <c r="C381" s="14">
        <v>3.7770000000000001</v>
      </c>
      <c r="D381" s="14">
        <v>2.2835999999999999</v>
      </c>
      <c r="E381" s="14">
        <v>5.6180000000000003</v>
      </c>
      <c r="F381" s="12">
        <v>124</v>
      </c>
      <c r="G381" s="11" t="s">
        <v>16</v>
      </c>
    </row>
    <row r="382" spans="1:7">
      <c r="A382" s="13">
        <v>39262</v>
      </c>
      <c r="B382" s="14">
        <v>2.7989000000000002</v>
      </c>
      <c r="C382" s="14">
        <v>3.7658</v>
      </c>
      <c r="D382" s="14">
        <v>2.2730000000000001</v>
      </c>
      <c r="E382" s="14">
        <v>5.6005000000000003</v>
      </c>
      <c r="F382" s="12">
        <v>125</v>
      </c>
      <c r="G382" s="11" t="s">
        <v>16</v>
      </c>
    </row>
    <row r="383" spans="1:7">
      <c r="A383" s="13">
        <v>39265</v>
      </c>
      <c r="B383" s="14">
        <v>2.7694999999999999</v>
      </c>
      <c r="C383" s="14">
        <v>3.7597999999999998</v>
      </c>
      <c r="D383" s="14">
        <v>2.2791999999999999</v>
      </c>
      <c r="E383" s="14">
        <v>5.5688000000000004</v>
      </c>
      <c r="F383" s="12">
        <v>126</v>
      </c>
      <c r="G383" s="11" t="s">
        <v>16</v>
      </c>
    </row>
    <row r="384" spans="1:7">
      <c r="A384" s="13">
        <v>39266</v>
      </c>
      <c r="B384" s="14">
        <v>2.7625000000000002</v>
      </c>
      <c r="C384" s="14">
        <v>3.7578</v>
      </c>
      <c r="D384" s="14">
        <v>2.2722000000000002</v>
      </c>
      <c r="E384" s="14">
        <v>5.5716999999999999</v>
      </c>
      <c r="F384" s="12">
        <v>127</v>
      </c>
      <c r="G384" s="11" t="s">
        <v>16</v>
      </c>
    </row>
    <row r="385" spans="1:7">
      <c r="A385" s="13">
        <v>39267</v>
      </c>
      <c r="B385" s="14">
        <v>2.7622</v>
      </c>
      <c r="C385" s="14">
        <v>3.7608999999999999</v>
      </c>
      <c r="D385" s="14">
        <v>2.27</v>
      </c>
      <c r="E385" s="14">
        <v>5.5716999999999999</v>
      </c>
      <c r="F385" s="12">
        <v>128</v>
      </c>
      <c r="G385" s="11" t="s">
        <v>16</v>
      </c>
    </row>
    <row r="386" spans="1:7">
      <c r="A386" s="13">
        <v>39268</v>
      </c>
      <c r="B386" s="14">
        <v>2.7593000000000001</v>
      </c>
      <c r="C386" s="14">
        <v>3.7646999999999999</v>
      </c>
      <c r="D386" s="14">
        <v>2.2759</v>
      </c>
      <c r="E386" s="14">
        <v>5.5640999999999998</v>
      </c>
      <c r="F386" s="12">
        <v>129</v>
      </c>
      <c r="G386" s="11" t="s">
        <v>16</v>
      </c>
    </row>
    <row r="387" spans="1:7">
      <c r="A387" s="13">
        <v>39269</v>
      </c>
      <c r="B387" s="14">
        <v>2.7755000000000001</v>
      </c>
      <c r="C387" s="14">
        <v>3.7730000000000001</v>
      </c>
      <c r="D387" s="14">
        <v>2.2753000000000001</v>
      </c>
      <c r="E387" s="14">
        <v>5.5781000000000001</v>
      </c>
      <c r="F387" s="12">
        <v>130</v>
      </c>
      <c r="G387" s="11" t="s">
        <v>16</v>
      </c>
    </row>
    <row r="388" spans="1:7">
      <c r="A388" s="13">
        <v>39272</v>
      </c>
      <c r="B388" s="14">
        <v>2.7519999999999998</v>
      </c>
      <c r="C388" s="14">
        <v>3.7505000000000002</v>
      </c>
      <c r="D388" s="14">
        <v>2.2625000000000002</v>
      </c>
      <c r="E388" s="14">
        <v>5.5452000000000004</v>
      </c>
      <c r="F388" s="12">
        <v>131</v>
      </c>
      <c r="G388" s="11" t="s">
        <v>16</v>
      </c>
    </row>
    <row r="389" spans="1:7">
      <c r="A389" s="13">
        <v>39273</v>
      </c>
      <c r="B389" s="14">
        <v>2.7595000000000001</v>
      </c>
      <c r="C389" s="14">
        <v>3.7654999999999998</v>
      </c>
      <c r="D389" s="14">
        <v>2.2730000000000001</v>
      </c>
      <c r="E389" s="14">
        <v>5.5629</v>
      </c>
      <c r="F389" s="12">
        <v>132</v>
      </c>
      <c r="G389" s="11" t="s">
        <v>16</v>
      </c>
    </row>
    <row r="390" spans="1:7">
      <c r="A390" s="13">
        <v>39274</v>
      </c>
      <c r="B390" s="14">
        <v>2.7464</v>
      </c>
      <c r="C390" s="14">
        <v>3.7734999999999999</v>
      </c>
      <c r="D390" s="14">
        <v>2.2810000000000001</v>
      </c>
      <c r="E390" s="14">
        <v>5.5701999999999998</v>
      </c>
      <c r="F390" s="12">
        <v>133</v>
      </c>
      <c r="G390" s="11" t="s">
        <v>16</v>
      </c>
    </row>
    <row r="391" spans="1:7">
      <c r="A391" s="13">
        <v>39275</v>
      </c>
      <c r="B391" s="14">
        <v>2.7244000000000002</v>
      </c>
      <c r="C391" s="14">
        <v>3.7572999999999999</v>
      </c>
      <c r="D391" s="14">
        <v>2.2667999999999999</v>
      </c>
      <c r="E391" s="14">
        <v>5.5434000000000001</v>
      </c>
      <c r="F391" s="12">
        <v>134</v>
      </c>
      <c r="G391" s="11" t="s">
        <v>16</v>
      </c>
    </row>
    <row r="392" spans="1:7">
      <c r="A392" s="13">
        <v>39276</v>
      </c>
      <c r="B392" s="14">
        <v>2.7161</v>
      </c>
      <c r="C392" s="14">
        <v>3.7443</v>
      </c>
      <c r="D392" s="14">
        <v>2.2581000000000002</v>
      </c>
      <c r="E392" s="14">
        <v>5.5185000000000004</v>
      </c>
      <c r="F392" s="12">
        <v>135</v>
      </c>
      <c r="G392" s="11" t="s">
        <v>16</v>
      </c>
    </row>
    <row r="393" spans="1:7">
      <c r="A393" s="13">
        <v>39279</v>
      </c>
      <c r="B393" s="14">
        <v>2.7210000000000001</v>
      </c>
      <c r="C393" s="14">
        <v>3.7509999999999999</v>
      </c>
      <c r="D393" s="14">
        <v>2.2650000000000001</v>
      </c>
      <c r="E393" s="14">
        <v>5.5427</v>
      </c>
      <c r="F393" s="12">
        <v>136</v>
      </c>
      <c r="G393" s="11" t="s">
        <v>16</v>
      </c>
    </row>
    <row r="394" spans="1:7">
      <c r="A394" s="13">
        <v>39280</v>
      </c>
      <c r="B394" s="14">
        <v>2.7223000000000002</v>
      </c>
      <c r="C394" s="14">
        <v>3.7534999999999998</v>
      </c>
      <c r="D394" s="14">
        <v>2.2696000000000001</v>
      </c>
      <c r="E394" s="14">
        <v>5.5640000000000001</v>
      </c>
      <c r="F394" s="12">
        <v>137</v>
      </c>
      <c r="G394" s="11" t="s">
        <v>16</v>
      </c>
    </row>
    <row r="395" spans="1:7">
      <c r="A395" s="13">
        <v>39281</v>
      </c>
      <c r="B395" s="14">
        <v>2.7284999999999999</v>
      </c>
      <c r="C395" s="14">
        <v>3.7614999999999998</v>
      </c>
      <c r="D395" s="14">
        <v>2.2715000000000001</v>
      </c>
      <c r="E395" s="14">
        <v>5.5979000000000001</v>
      </c>
      <c r="F395" s="12">
        <v>138</v>
      </c>
      <c r="G395" s="11" t="s">
        <v>16</v>
      </c>
    </row>
    <row r="396" spans="1:7">
      <c r="A396" s="13">
        <v>39282</v>
      </c>
      <c r="B396" s="14">
        <v>2.7145999999999999</v>
      </c>
      <c r="C396" s="14">
        <v>3.7507999999999999</v>
      </c>
      <c r="D396" s="14">
        <v>2.2606000000000002</v>
      </c>
      <c r="E396" s="14">
        <v>5.5646000000000004</v>
      </c>
      <c r="F396" s="12">
        <v>139</v>
      </c>
      <c r="G396" s="11" t="s">
        <v>16</v>
      </c>
    </row>
    <row r="397" spans="1:7">
      <c r="A397" s="13">
        <v>39283</v>
      </c>
      <c r="B397" s="14">
        <v>2.7235999999999998</v>
      </c>
      <c r="C397" s="14">
        <v>3.7551999999999999</v>
      </c>
      <c r="D397" s="14">
        <v>2.2593999999999999</v>
      </c>
      <c r="E397" s="14">
        <v>5.5884999999999998</v>
      </c>
      <c r="F397" s="12">
        <v>140</v>
      </c>
      <c r="G397" s="11" t="s">
        <v>16</v>
      </c>
    </row>
    <row r="398" spans="1:7">
      <c r="A398" s="13">
        <v>39286</v>
      </c>
      <c r="B398" s="14">
        <v>2.7258</v>
      </c>
      <c r="C398" s="14">
        <v>3.766</v>
      </c>
      <c r="D398" s="14">
        <v>2.2673999999999999</v>
      </c>
      <c r="E398" s="14">
        <v>5.6078999999999999</v>
      </c>
      <c r="F398" s="12">
        <v>141</v>
      </c>
      <c r="G398" s="11" t="s">
        <v>16</v>
      </c>
    </row>
    <row r="399" spans="1:7">
      <c r="A399" s="13">
        <v>39287</v>
      </c>
      <c r="B399" s="14">
        <v>2.7202000000000002</v>
      </c>
      <c r="C399" s="14">
        <v>3.7585999999999999</v>
      </c>
      <c r="D399" s="14">
        <v>2.2561</v>
      </c>
      <c r="E399" s="14">
        <v>5.6106999999999996</v>
      </c>
      <c r="F399" s="12">
        <v>142</v>
      </c>
      <c r="G399" s="11" t="s">
        <v>16</v>
      </c>
    </row>
    <row r="400" spans="1:7">
      <c r="A400" s="13">
        <v>39288</v>
      </c>
      <c r="B400" s="14">
        <v>2.7545999999999999</v>
      </c>
      <c r="C400" s="14">
        <v>3.7858000000000001</v>
      </c>
      <c r="D400" s="14">
        <v>2.2734000000000001</v>
      </c>
      <c r="E400" s="14">
        <v>5.6534000000000004</v>
      </c>
      <c r="F400" s="12">
        <v>143</v>
      </c>
      <c r="G400" s="11" t="s">
        <v>16</v>
      </c>
    </row>
    <row r="401" spans="1:7">
      <c r="A401" s="13">
        <v>39289</v>
      </c>
      <c r="B401" s="14">
        <v>2.7751999999999999</v>
      </c>
      <c r="C401" s="14">
        <v>3.8056999999999999</v>
      </c>
      <c r="D401" s="14">
        <v>2.2875999999999999</v>
      </c>
      <c r="E401" s="14">
        <v>5.6788999999999996</v>
      </c>
      <c r="F401" s="12">
        <v>144</v>
      </c>
      <c r="G401" s="11" t="s">
        <v>16</v>
      </c>
    </row>
    <row r="402" spans="1:7">
      <c r="A402" s="13">
        <v>39290</v>
      </c>
      <c r="B402" s="14">
        <v>2.7869999999999999</v>
      </c>
      <c r="C402" s="14">
        <v>3.8094999999999999</v>
      </c>
      <c r="D402" s="14">
        <v>2.3010000000000002</v>
      </c>
      <c r="E402" s="14">
        <v>5.6764999999999999</v>
      </c>
      <c r="F402" s="12">
        <v>145</v>
      </c>
      <c r="G402" s="11" t="s">
        <v>16</v>
      </c>
    </row>
    <row r="403" spans="1:7">
      <c r="A403" s="13">
        <v>39293</v>
      </c>
      <c r="B403" s="14">
        <v>2.78</v>
      </c>
      <c r="C403" s="14">
        <v>3.7999000000000001</v>
      </c>
      <c r="D403" s="14">
        <v>2.3081</v>
      </c>
      <c r="E403" s="14">
        <v>5.6327999999999996</v>
      </c>
      <c r="F403" s="12">
        <v>146</v>
      </c>
      <c r="G403" s="11" t="s">
        <v>16</v>
      </c>
    </row>
    <row r="404" spans="1:7">
      <c r="A404" s="13">
        <v>39294</v>
      </c>
      <c r="B404" s="14">
        <v>2.7652999999999999</v>
      </c>
      <c r="C404" s="14">
        <v>3.79</v>
      </c>
      <c r="D404" s="14">
        <v>2.2949999999999999</v>
      </c>
      <c r="E404" s="14">
        <v>5.6181000000000001</v>
      </c>
      <c r="F404" s="12">
        <v>147</v>
      </c>
      <c r="G404" s="11" t="s">
        <v>16</v>
      </c>
    </row>
    <row r="405" spans="1:7">
      <c r="A405" s="13">
        <v>39295</v>
      </c>
      <c r="B405" s="14">
        <v>2.7938999999999998</v>
      </c>
      <c r="C405" s="14">
        <v>3.8125</v>
      </c>
      <c r="D405" s="14">
        <v>2.3277999999999999</v>
      </c>
      <c r="E405" s="14">
        <v>5.6486000000000001</v>
      </c>
      <c r="F405" s="12">
        <v>148</v>
      </c>
      <c r="G405" s="11" t="s">
        <v>16</v>
      </c>
    </row>
    <row r="406" spans="1:7">
      <c r="A406" s="13">
        <v>39296</v>
      </c>
      <c r="B406" s="14">
        <v>2.7786</v>
      </c>
      <c r="C406" s="14">
        <v>3.7970000000000002</v>
      </c>
      <c r="D406" s="14">
        <v>2.3077000000000001</v>
      </c>
      <c r="E406" s="14">
        <v>5.6360000000000001</v>
      </c>
      <c r="F406" s="12">
        <v>149</v>
      </c>
      <c r="G406" s="11" t="s">
        <v>16</v>
      </c>
    </row>
    <row r="407" spans="1:7">
      <c r="A407" s="13">
        <v>39297</v>
      </c>
      <c r="B407" s="14">
        <v>2.7618999999999998</v>
      </c>
      <c r="C407" s="14">
        <v>3.7833000000000001</v>
      </c>
      <c r="D407" s="14">
        <v>2.2913000000000001</v>
      </c>
      <c r="E407" s="14">
        <v>5.6227999999999998</v>
      </c>
      <c r="F407" s="12">
        <v>150</v>
      </c>
      <c r="G407" s="11" t="s">
        <v>16</v>
      </c>
    </row>
    <row r="408" spans="1:7">
      <c r="A408" s="13">
        <v>39300</v>
      </c>
      <c r="B408" s="14">
        <v>2.742</v>
      </c>
      <c r="C408" s="14">
        <v>3.7915999999999999</v>
      </c>
      <c r="D408" s="14">
        <v>2.3157999999999999</v>
      </c>
      <c r="E408" s="14">
        <v>5.5998000000000001</v>
      </c>
      <c r="F408" s="12">
        <v>151</v>
      </c>
      <c r="G408" s="11" t="s">
        <v>16</v>
      </c>
    </row>
    <row r="409" spans="1:7">
      <c r="A409" s="13">
        <v>39301</v>
      </c>
      <c r="B409" s="14">
        <v>2.7450000000000001</v>
      </c>
      <c r="C409" s="14">
        <v>3.7854999999999999</v>
      </c>
      <c r="D409" s="14">
        <v>2.3037999999999998</v>
      </c>
      <c r="E409" s="14">
        <v>5.5612000000000004</v>
      </c>
      <c r="F409" s="12">
        <v>152</v>
      </c>
      <c r="G409" s="11" t="s">
        <v>16</v>
      </c>
    </row>
    <row r="410" spans="1:7">
      <c r="A410" s="13">
        <v>39302</v>
      </c>
      <c r="B410" s="14">
        <v>2.7450999999999999</v>
      </c>
      <c r="C410" s="14">
        <v>3.774</v>
      </c>
      <c r="D410" s="14">
        <v>2.2932000000000001</v>
      </c>
      <c r="E410" s="14">
        <v>5.5556999999999999</v>
      </c>
      <c r="F410" s="12">
        <v>153</v>
      </c>
      <c r="G410" s="11" t="s">
        <v>16</v>
      </c>
    </row>
    <row r="411" spans="1:7">
      <c r="A411" s="13">
        <v>39303</v>
      </c>
      <c r="B411" s="14">
        <v>2.7382</v>
      </c>
      <c r="C411" s="14">
        <v>3.7734999999999999</v>
      </c>
      <c r="D411" s="14">
        <v>2.2949999999999999</v>
      </c>
      <c r="E411" s="14">
        <v>5.5754999999999999</v>
      </c>
      <c r="F411" s="12">
        <v>154</v>
      </c>
      <c r="G411" s="11" t="s">
        <v>16</v>
      </c>
    </row>
    <row r="412" spans="1:7">
      <c r="A412" s="13">
        <v>39304</v>
      </c>
      <c r="B412" s="14">
        <v>2.76</v>
      </c>
      <c r="C412" s="14">
        <v>3.7774999999999999</v>
      </c>
      <c r="D412" s="14">
        <v>2.3094000000000001</v>
      </c>
      <c r="E412" s="14">
        <v>5.5765000000000002</v>
      </c>
      <c r="F412" s="12">
        <v>155</v>
      </c>
      <c r="G412" s="11" t="s">
        <v>16</v>
      </c>
    </row>
    <row r="413" spans="1:7">
      <c r="A413" s="13">
        <v>39307</v>
      </c>
      <c r="B413" s="14">
        <v>2.7641</v>
      </c>
      <c r="C413" s="14">
        <v>3.7755000000000001</v>
      </c>
      <c r="D413" s="14">
        <v>2.3069999999999999</v>
      </c>
      <c r="E413" s="14">
        <v>5.5755999999999997</v>
      </c>
      <c r="F413" s="12">
        <v>156</v>
      </c>
      <c r="G413" s="11" t="s">
        <v>16</v>
      </c>
    </row>
    <row r="414" spans="1:7">
      <c r="A414" s="13">
        <v>39308</v>
      </c>
      <c r="B414" s="14">
        <v>2.7873000000000001</v>
      </c>
      <c r="C414" s="14">
        <v>3.7841999999999998</v>
      </c>
      <c r="D414" s="14">
        <v>2.3058000000000001</v>
      </c>
      <c r="E414" s="14">
        <v>5.5743999999999998</v>
      </c>
      <c r="F414" s="12">
        <v>157</v>
      </c>
      <c r="G414" s="11" t="s">
        <v>16</v>
      </c>
    </row>
    <row r="415" spans="1:7">
      <c r="A415" s="13">
        <v>39310</v>
      </c>
      <c r="B415" s="14">
        <v>2.8506999999999998</v>
      </c>
      <c r="C415" s="14">
        <v>3.8277000000000001</v>
      </c>
      <c r="D415" s="14">
        <v>2.3433999999999999</v>
      </c>
      <c r="E415" s="14">
        <v>5.6555999999999997</v>
      </c>
      <c r="F415" s="12">
        <v>158</v>
      </c>
      <c r="G415" s="11" t="s">
        <v>16</v>
      </c>
    </row>
    <row r="416" spans="1:7">
      <c r="A416" s="13">
        <v>39311</v>
      </c>
      <c r="B416" s="14">
        <v>2.8532999999999999</v>
      </c>
      <c r="C416" s="14">
        <v>3.8344999999999998</v>
      </c>
      <c r="D416" s="14">
        <v>2.3626</v>
      </c>
      <c r="E416" s="14">
        <v>5.6414999999999997</v>
      </c>
      <c r="F416" s="12">
        <v>159</v>
      </c>
      <c r="G416" s="11" t="s">
        <v>16</v>
      </c>
    </row>
    <row r="417" spans="1:7">
      <c r="A417" s="13">
        <v>39314</v>
      </c>
      <c r="B417" s="14">
        <v>2.835</v>
      </c>
      <c r="C417" s="14">
        <v>3.8250000000000002</v>
      </c>
      <c r="D417" s="14">
        <v>2.3475000000000001</v>
      </c>
      <c r="E417" s="14">
        <v>5.6333000000000002</v>
      </c>
      <c r="F417" s="12">
        <v>160</v>
      </c>
      <c r="G417" s="11" t="s">
        <v>16</v>
      </c>
    </row>
    <row r="418" spans="1:7">
      <c r="A418" s="13">
        <v>39315</v>
      </c>
      <c r="B418" s="14">
        <v>2.855</v>
      </c>
      <c r="C418" s="14">
        <v>3.8473999999999999</v>
      </c>
      <c r="D418" s="14">
        <v>2.3715000000000002</v>
      </c>
      <c r="E418" s="14">
        <v>5.6554000000000002</v>
      </c>
      <c r="F418" s="12">
        <v>161</v>
      </c>
      <c r="G418" s="11" t="s">
        <v>16</v>
      </c>
    </row>
    <row r="419" spans="1:7">
      <c r="A419" s="13">
        <v>39316</v>
      </c>
      <c r="B419" s="14">
        <v>2.8445999999999998</v>
      </c>
      <c r="C419" s="14">
        <v>3.8374999999999999</v>
      </c>
      <c r="D419" s="14">
        <v>2.3571</v>
      </c>
      <c r="E419" s="14">
        <v>5.6463000000000001</v>
      </c>
      <c r="F419" s="12">
        <v>162</v>
      </c>
      <c r="G419" s="11" t="s">
        <v>16</v>
      </c>
    </row>
    <row r="420" spans="1:7">
      <c r="A420" s="13">
        <v>39317</v>
      </c>
      <c r="B420" s="14">
        <v>2.8289</v>
      </c>
      <c r="C420" s="14">
        <v>3.8319999999999999</v>
      </c>
      <c r="D420" s="14">
        <v>2.3393000000000002</v>
      </c>
      <c r="E420" s="14">
        <v>5.6497999999999999</v>
      </c>
      <c r="F420" s="12">
        <v>163</v>
      </c>
      <c r="G420" s="11" t="s">
        <v>16</v>
      </c>
    </row>
    <row r="421" spans="1:7">
      <c r="A421" s="13">
        <v>39318</v>
      </c>
      <c r="B421" s="14">
        <v>2.8228</v>
      </c>
      <c r="C421" s="14">
        <v>3.8380000000000001</v>
      </c>
      <c r="D421" s="14">
        <v>2.3485999999999998</v>
      </c>
      <c r="E421" s="14">
        <v>5.6590999999999996</v>
      </c>
      <c r="F421" s="12">
        <v>164</v>
      </c>
      <c r="G421" s="11" t="s">
        <v>16</v>
      </c>
    </row>
    <row r="422" spans="1:7">
      <c r="A422" s="13">
        <v>39321</v>
      </c>
      <c r="B422" s="14">
        <v>2.8054999999999999</v>
      </c>
      <c r="C422" s="14">
        <v>3.8306</v>
      </c>
      <c r="D422" s="14">
        <v>2.33</v>
      </c>
      <c r="E422" s="14">
        <v>5.6524000000000001</v>
      </c>
      <c r="F422" s="12">
        <v>165</v>
      </c>
      <c r="G422" s="11" t="s">
        <v>16</v>
      </c>
    </row>
    <row r="423" spans="1:7">
      <c r="A423" s="13">
        <v>39322</v>
      </c>
      <c r="B423" s="14">
        <v>2.8083999999999998</v>
      </c>
      <c r="C423" s="14">
        <v>3.8328000000000002</v>
      </c>
      <c r="D423" s="14">
        <v>2.3384</v>
      </c>
      <c r="E423" s="14">
        <v>5.6340000000000003</v>
      </c>
      <c r="F423" s="12">
        <v>166</v>
      </c>
      <c r="G423" s="11" t="s">
        <v>16</v>
      </c>
    </row>
    <row r="424" spans="1:7">
      <c r="A424" s="13">
        <v>39323</v>
      </c>
      <c r="B424" s="14">
        <v>2.831</v>
      </c>
      <c r="C424" s="14">
        <v>3.8477000000000001</v>
      </c>
      <c r="D424" s="14">
        <v>2.3540999999999999</v>
      </c>
      <c r="E424" s="14">
        <v>5.6783999999999999</v>
      </c>
      <c r="F424" s="12">
        <v>167</v>
      </c>
      <c r="G424" s="11" t="s">
        <v>16</v>
      </c>
    </row>
    <row r="425" spans="1:7">
      <c r="A425" s="13">
        <v>39324</v>
      </c>
      <c r="B425" s="14">
        <v>2.8071999999999999</v>
      </c>
      <c r="C425" s="14">
        <v>3.8277999999999999</v>
      </c>
      <c r="D425" s="14">
        <v>2.3313999999999999</v>
      </c>
      <c r="E425" s="14">
        <v>5.6474000000000002</v>
      </c>
      <c r="F425" s="12">
        <v>168</v>
      </c>
      <c r="G425" s="11" t="s">
        <v>16</v>
      </c>
    </row>
    <row r="426" spans="1:7">
      <c r="A426" s="13">
        <v>39325</v>
      </c>
      <c r="B426" s="14">
        <v>2.7989999999999999</v>
      </c>
      <c r="C426" s="14">
        <v>3.823</v>
      </c>
      <c r="D426" s="14">
        <v>2.3214999999999999</v>
      </c>
      <c r="E426" s="14">
        <v>5.6424000000000003</v>
      </c>
      <c r="F426" s="12">
        <v>169</v>
      </c>
      <c r="G426" s="11" t="s">
        <v>16</v>
      </c>
    </row>
    <row r="427" spans="1:7">
      <c r="A427" s="13">
        <v>39328</v>
      </c>
      <c r="B427" s="14">
        <v>2.7995000000000001</v>
      </c>
      <c r="C427" s="14">
        <v>3.8209</v>
      </c>
      <c r="D427" s="14">
        <v>2.3186</v>
      </c>
      <c r="E427" s="14">
        <v>5.6521999999999997</v>
      </c>
      <c r="F427" s="12">
        <v>170</v>
      </c>
      <c r="G427" s="11" t="s">
        <v>16</v>
      </c>
    </row>
    <row r="428" spans="1:7">
      <c r="A428" s="13">
        <v>39329</v>
      </c>
      <c r="B428" s="14">
        <v>2.8130999999999999</v>
      </c>
      <c r="C428" s="14">
        <v>3.8254999999999999</v>
      </c>
      <c r="D428" s="14">
        <v>2.3256999999999999</v>
      </c>
      <c r="E428" s="14">
        <v>5.6677999999999997</v>
      </c>
      <c r="F428" s="12">
        <v>171</v>
      </c>
      <c r="G428" s="11" t="s">
        <v>16</v>
      </c>
    </row>
    <row r="429" spans="1:7">
      <c r="A429" s="13">
        <v>39330</v>
      </c>
      <c r="B429" s="14">
        <v>2.8105000000000002</v>
      </c>
      <c r="C429" s="14">
        <v>3.8208000000000002</v>
      </c>
      <c r="D429" s="14">
        <v>2.3176000000000001</v>
      </c>
      <c r="E429" s="14">
        <v>5.6445999999999996</v>
      </c>
      <c r="F429" s="12">
        <v>172</v>
      </c>
      <c r="G429" s="11" t="s">
        <v>16</v>
      </c>
    </row>
    <row r="430" spans="1:7">
      <c r="A430" s="13">
        <v>39331</v>
      </c>
      <c r="B430" s="14">
        <v>2.7963</v>
      </c>
      <c r="C430" s="14">
        <v>3.8195000000000001</v>
      </c>
      <c r="D430" s="14">
        <v>2.3220000000000001</v>
      </c>
      <c r="E430" s="14">
        <v>5.6631</v>
      </c>
      <c r="F430" s="12">
        <v>173</v>
      </c>
      <c r="G430" s="11" t="s">
        <v>16</v>
      </c>
    </row>
    <row r="431" spans="1:7">
      <c r="A431" s="13">
        <v>39332</v>
      </c>
      <c r="B431" s="14">
        <v>2.7852999999999999</v>
      </c>
      <c r="C431" s="14">
        <v>3.8119999999999998</v>
      </c>
      <c r="D431" s="14">
        <v>2.3201999999999998</v>
      </c>
      <c r="E431" s="14">
        <v>5.6253000000000002</v>
      </c>
      <c r="F431" s="12">
        <v>174</v>
      </c>
      <c r="G431" s="11" t="s">
        <v>16</v>
      </c>
    </row>
    <row r="432" spans="1:7">
      <c r="A432" s="13">
        <v>39335</v>
      </c>
      <c r="B432" s="14">
        <v>2.7618999999999998</v>
      </c>
      <c r="C432" s="14">
        <v>3.8075000000000001</v>
      </c>
      <c r="D432" s="14">
        <v>2.3273000000000001</v>
      </c>
      <c r="E432" s="14">
        <v>5.6033999999999997</v>
      </c>
      <c r="F432" s="12">
        <v>175</v>
      </c>
      <c r="G432" s="11" t="s">
        <v>16</v>
      </c>
    </row>
    <row r="433" spans="1:7">
      <c r="A433" s="13">
        <v>39336</v>
      </c>
      <c r="B433" s="14">
        <v>2.7513000000000001</v>
      </c>
      <c r="C433" s="14">
        <v>3.7946</v>
      </c>
      <c r="D433" s="14">
        <v>2.3146</v>
      </c>
      <c r="E433" s="14">
        <v>5.5811000000000002</v>
      </c>
      <c r="F433" s="12">
        <v>176</v>
      </c>
      <c r="G433" s="11" t="s">
        <v>16</v>
      </c>
    </row>
    <row r="434" spans="1:7">
      <c r="A434" s="13">
        <v>39337</v>
      </c>
      <c r="B434" s="14">
        <v>2.7233000000000001</v>
      </c>
      <c r="C434" s="14">
        <v>3.7736000000000001</v>
      </c>
      <c r="D434" s="14">
        <v>2.2980999999999998</v>
      </c>
      <c r="E434" s="14">
        <v>5.5429000000000004</v>
      </c>
      <c r="F434" s="12">
        <v>177</v>
      </c>
      <c r="G434" s="11" t="s">
        <v>16</v>
      </c>
    </row>
    <row r="435" spans="1:7">
      <c r="A435" s="13">
        <v>39338</v>
      </c>
      <c r="B435" s="14">
        <v>2.7126000000000001</v>
      </c>
      <c r="C435" s="14">
        <v>3.7755999999999998</v>
      </c>
      <c r="D435" s="14">
        <v>2.2948</v>
      </c>
      <c r="E435" s="14">
        <v>5.4965999999999999</v>
      </c>
      <c r="F435" s="12">
        <v>178</v>
      </c>
      <c r="G435" s="11" t="s">
        <v>16</v>
      </c>
    </row>
    <row r="436" spans="1:7">
      <c r="A436" s="13">
        <v>39339</v>
      </c>
      <c r="B436" s="14">
        <v>2.7254</v>
      </c>
      <c r="C436" s="14">
        <v>3.7816000000000001</v>
      </c>
      <c r="D436" s="14">
        <v>2.2972000000000001</v>
      </c>
      <c r="E436" s="14">
        <v>5.4973000000000001</v>
      </c>
      <c r="F436" s="12">
        <v>179</v>
      </c>
      <c r="G436" s="11" t="s">
        <v>16</v>
      </c>
    </row>
    <row r="437" spans="1:7">
      <c r="A437" s="13">
        <v>39342</v>
      </c>
      <c r="B437" s="14">
        <v>2.7280000000000002</v>
      </c>
      <c r="C437" s="14">
        <v>3.7835000000000001</v>
      </c>
      <c r="D437" s="14">
        <v>2.2972999999999999</v>
      </c>
      <c r="E437" s="14">
        <v>5.4458000000000002</v>
      </c>
      <c r="F437" s="12">
        <v>180</v>
      </c>
      <c r="G437" s="11" t="s">
        <v>16</v>
      </c>
    </row>
    <row r="438" spans="1:7">
      <c r="A438" s="13">
        <v>39343</v>
      </c>
      <c r="B438" s="14">
        <v>2.7315</v>
      </c>
      <c r="C438" s="14">
        <v>3.7858999999999998</v>
      </c>
      <c r="D438" s="14">
        <v>2.3016999999999999</v>
      </c>
      <c r="E438" s="14">
        <v>5.4442000000000004</v>
      </c>
      <c r="F438" s="12">
        <v>181</v>
      </c>
      <c r="G438" s="11" t="s">
        <v>16</v>
      </c>
    </row>
    <row r="439" spans="1:7">
      <c r="A439" s="13">
        <v>39344</v>
      </c>
      <c r="B439" s="14">
        <v>2.7008000000000001</v>
      </c>
      <c r="C439" s="14">
        <v>3.7730000000000001</v>
      </c>
      <c r="D439" s="14">
        <v>2.2869000000000002</v>
      </c>
      <c r="E439" s="14">
        <v>5.4154999999999998</v>
      </c>
      <c r="F439" s="12">
        <v>182</v>
      </c>
      <c r="G439" s="11" t="s">
        <v>16</v>
      </c>
    </row>
    <row r="440" spans="1:7">
      <c r="A440" s="13">
        <v>39345</v>
      </c>
      <c r="B440" s="14">
        <v>2.6846999999999999</v>
      </c>
      <c r="C440" s="14">
        <v>3.7706</v>
      </c>
      <c r="D440" s="14">
        <v>2.2881999999999998</v>
      </c>
      <c r="E440" s="14">
        <v>5.3907999999999996</v>
      </c>
      <c r="F440" s="12">
        <v>183</v>
      </c>
      <c r="G440" s="11" t="s">
        <v>16</v>
      </c>
    </row>
    <row r="441" spans="1:7">
      <c r="A441" s="13">
        <v>39346</v>
      </c>
      <c r="B441" s="14">
        <v>2.6762999999999999</v>
      </c>
      <c r="C441" s="14">
        <v>3.7665999999999999</v>
      </c>
      <c r="D441" s="14">
        <v>2.2804000000000002</v>
      </c>
      <c r="E441" s="14">
        <v>5.3924000000000003</v>
      </c>
      <c r="F441" s="12">
        <v>184</v>
      </c>
      <c r="G441" s="11" t="s">
        <v>16</v>
      </c>
    </row>
    <row r="442" spans="1:7">
      <c r="A442" s="13">
        <v>39349</v>
      </c>
      <c r="B442" s="14">
        <v>2.6675</v>
      </c>
      <c r="C442" s="14">
        <v>3.7627000000000002</v>
      </c>
      <c r="D442" s="14">
        <v>2.2766000000000002</v>
      </c>
      <c r="E442" s="14">
        <v>5.4046000000000003</v>
      </c>
      <c r="F442" s="12">
        <v>185</v>
      </c>
      <c r="G442" s="11" t="s">
        <v>16</v>
      </c>
    </row>
    <row r="443" spans="1:7">
      <c r="A443" s="13">
        <v>39350</v>
      </c>
      <c r="B443" s="14">
        <v>2.6741999999999999</v>
      </c>
      <c r="C443" s="14">
        <v>3.7679999999999998</v>
      </c>
      <c r="D443" s="14">
        <v>2.2827000000000002</v>
      </c>
      <c r="E443" s="14">
        <v>5.3836000000000004</v>
      </c>
      <c r="F443" s="12">
        <v>186</v>
      </c>
      <c r="G443" s="11" t="s">
        <v>16</v>
      </c>
    </row>
    <row r="444" spans="1:7">
      <c r="A444" s="13">
        <v>39351</v>
      </c>
      <c r="B444" s="14">
        <v>2.6760999999999999</v>
      </c>
      <c r="C444" s="14">
        <v>3.7787999999999999</v>
      </c>
      <c r="D444" s="14">
        <v>2.2867999999999999</v>
      </c>
      <c r="E444" s="14">
        <v>5.3894000000000002</v>
      </c>
      <c r="F444" s="12">
        <v>187</v>
      </c>
      <c r="G444" s="11" t="s">
        <v>16</v>
      </c>
    </row>
    <row r="445" spans="1:7">
      <c r="A445" s="13">
        <v>39352</v>
      </c>
      <c r="B445" s="14">
        <v>2.6726000000000001</v>
      </c>
      <c r="C445" s="14">
        <v>3.778</v>
      </c>
      <c r="D445" s="14">
        <v>2.2816000000000001</v>
      </c>
      <c r="E445" s="14">
        <v>5.4009999999999998</v>
      </c>
      <c r="F445" s="12">
        <v>188</v>
      </c>
      <c r="G445" s="11" t="s">
        <v>16</v>
      </c>
    </row>
    <row r="446" spans="1:7">
      <c r="A446" s="13">
        <v>39353</v>
      </c>
      <c r="B446" s="14">
        <v>2.6646999999999998</v>
      </c>
      <c r="C446" s="14">
        <v>3.7774999999999999</v>
      </c>
      <c r="D446" s="14">
        <v>2.2761999999999998</v>
      </c>
      <c r="E446" s="14">
        <v>5.4048999999999996</v>
      </c>
      <c r="F446" s="12">
        <v>189</v>
      </c>
      <c r="G446" s="11" t="s">
        <v>16</v>
      </c>
    </row>
    <row r="447" spans="1:7">
      <c r="A447" s="13">
        <v>39356</v>
      </c>
      <c r="B447" s="14">
        <v>2.6482999999999999</v>
      </c>
      <c r="C447" s="14">
        <v>3.7679999999999998</v>
      </c>
      <c r="D447" s="14">
        <v>2.2663000000000002</v>
      </c>
      <c r="E447" s="14">
        <v>5.4103000000000003</v>
      </c>
      <c r="F447" s="12">
        <v>190</v>
      </c>
      <c r="G447" s="11" t="s">
        <v>16</v>
      </c>
    </row>
    <row r="448" spans="1:7">
      <c r="A448" s="13">
        <v>39357</v>
      </c>
      <c r="B448" s="14">
        <v>2.6543000000000001</v>
      </c>
      <c r="C448" s="14">
        <v>3.7685</v>
      </c>
      <c r="D448" s="14">
        <v>2.2650999999999999</v>
      </c>
      <c r="E448" s="14">
        <v>5.4130000000000003</v>
      </c>
      <c r="F448" s="12">
        <v>191</v>
      </c>
      <c r="G448" s="11" t="s">
        <v>16</v>
      </c>
    </row>
    <row r="449" spans="1:7">
      <c r="A449" s="13">
        <v>39358</v>
      </c>
      <c r="B449" s="14">
        <v>2.661</v>
      </c>
      <c r="C449" s="14">
        <v>3.7690000000000001</v>
      </c>
      <c r="D449" s="14">
        <v>2.2648999999999999</v>
      </c>
      <c r="E449" s="14">
        <v>5.4176000000000002</v>
      </c>
      <c r="F449" s="12">
        <v>192</v>
      </c>
      <c r="G449" s="11" t="s">
        <v>16</v>
      </c>
    </row>
    <row r="450" spans="1:7">
      <c r="A450" s="13">
        <v>39359</v>
      </c>
      <c r="B450" s="14">
        <v>2.6745000000000001</v>
      </c>
      <c r="C450" s="14">
        <v>3.774</v>
      </c>
      <c r="D450" s="14">
        <v>2.2690000000000001</v>
      </c>
      <c r="E450" s="14">
        <v>5.4329999999999998</v>
      </c>
      <c r="F450" s="12">
        <v>193</v>
      </c>
      <c r="G450" s="11" t="s">
        <v>16</v>
      </c>
    </row>
    <row r="451" spans="1:7">
      <c r="A451" s="13">
        <v>39360</v>
      </c>
      <c r="B451" s="14">
        <v>2.6680999999999999</v>
      </c>
      <c r="C451" s="14">
        <v>3.7650000000000001</v>
      </c>
      <c r="D451" s="14">
        <v>2.2664</v>
      </c>
      <c r="E451" s="14">
        <v>5.4340999999999999</v>
      </c>
      <c r="F451" s="12">
        <v>194</v>
      </c>
      <c r="G451" s="11" t="s">
        <v>16</v>
      </c>
    </row>
    <row r="452" spans="1:7">
      <c r="A452" s="13">
        <v>39363</v>
      </c>
      <c r="B452" s="14">
        <v>2.6635</v>
      </c>
      <c r="C452" s="14">
        <v>3.7534000000000001</v>
      </c>
      <c r="D452" s="14">
        <v>2.2509999999999999</v>
      </c>
      <c r="E452" s="14">
        <v>5.4248000000000003</v>
      </c>
      <c r="F452" s="12">
        <v>195</v>
      </c>
      <c r="G452" s="11" t="s">
        <v>16</v>
      </c>
    </row>
    <row r="453" spans="1:7">
      <c r="A453" s="13">
        <v>39364</v>
      </c>
      <c r="B453" s="14">
        <v>2.6749999999999998</v>
      </c>
      <c r="C453" s="14">
        <v>3.7555000000000001</v>
      </c>
      <c r="D453" s="14">
        <v>2.2536</v>
      </c>
      <c r="E453" s="14">
        <v>5.4404000000000003</v>
      </c>
      <c r="F453" s="12">
        <v>196</v>
      </c>
      <c r="G453" s="11" t="s">
        <v>16</v>
      </c>
    </row>
    <row r="454" spans="1:7">
      <c r="A454" s="13">
        <v>39365</v>
      </c>
      <c r="B454" s="14">
        <v>2.6505000000000001</v>
      </c>
      <c r="C454" s="14">
        <v>3.7464</v>
      </c>
      <c r="D454" s="14">
        <v>2.2423000000000002</v>
      </c>
      <c r="E454" s="14">
        <v>5.4177999999999997</v>
      </c>
      <c r="F454" s="12">
        <v>197</v>
      </c>
      <c r="G454" s="11" t="s">
        <v>16</v>
      </c>
    </row>
    <row r="455" spans="1:7">
      <c r="A455" s="13">
        <v>39366</v>
      </c>
      <c r="B455" s="14">
        <v>2.6375000000000002</v>
      </c>
      <c r="C455" s="14">
        <v>3.7473999999999998</v>
      </c>
      <c r="D455" s="14">
        <v>2.2378999999999998</v>
      </c>
      <c r="E455" s="14">
        <v>5.3822999999999999</v>
      </c>
      <c r="F455" s="12">
        <v>198</v>
      </c>
      <c r="G455" s="11" t="s">
        <v>16</v>
      </c>
    </row>
    <row r="456" spans="1:7">
      <c r="A456" s="13">
        <v>39367</v>
      </c>
      <c r="B456" s="14">
        <v>2.6284999999999998</v>
      </c>
      <c r="C456" s="14">
        <v>3.7309999999999999</v>
      </c>
      <c r="D456" s="14">
        <v>2.2229999999999999</v>
      </c>
      <c r="E456" s="14">
        <v>5.3353000000000002</v>
      </c>
      <c r="F456" s="12">
        <v>199</v>
      </c>
      <c r="G456" s="11" t="s">
        <v>16</v>
      </c>
    </row>
    <row r="457" spans="1:7">
      <c r="A457" s="13">
        <v>39370</v>
      </c>
      <c r="B457" s="14">
        <v>2.6135000000000002</v>
      </c>
      <c r="C457" s="14">
        <v>3.7187000000000001</v>
      </c>
      <c r="D457" s="14">
        <v>2.2162000000000002</v>
      </c>
      <c r="E457" s="14">
        <v>5.3273000000000001</v>
      </c>
      <c r="F457" s="12">
        <v>200</v>
      </c>
      <c r="G457" s="11" t="s">
        <v>16</v>
      </c>
    </row>
    <row r="458" spans="1:7">
      <c r="A458" s="13">
        <v>39371</v>
      </c>
      <c r="B458" s="14">
        <v>2.6223000000000001</v>
      </c>
      <c r="C458" s="14">
        <v>3.7189999999999999</v>
      </c>
      <c r="D458" s="14">
        <v>2.2176</v>
      </c>
      <c r="E458" s="14">
        <v>5.3338000000000001</v>
      </c>
      <c r="F458" s="12">
        <v>201</v>
      </c>
      <c r="G458" s="11" t="s">
        <v>16</v>
      </c>
    </row>
    <row r="459" spans="1:7">
      <c r="A459" s="13">
        <v>39372</v>
      </c>
      <c r="B459" s="14">
        <v>2.6160000000000001</v>
      </c>
      <c r="C459" s="14">
        <v>3.7094999999999998</v>
      </c>
      <c r="D459" s="14">
        <v>2.2136</v>
      </c>
      <c r="E459" s="14">
        <v>5.3231999999999999</v>
      </c>
      <c r="F459" s="12">
        <v>202</v>
      </c>
      <c r="G459" s="11" t="s">
        <v>16</v>
      </c>
    </row>
    <row r="460" spans="1:7">
      <c r="A460" s="13">
        <v>39373</v>
      </c>
      <c r="B460" s="14">
        <v>2.6015999999999999</v>
      </c>
      <c r="C460" s="14">
        <v>3.7078000000000002</v>
      </c>
      <c r="D460" s="14">
        <v>2.2183000000000002</v>
      </c>
      <c r="E460" s="14">
        <v>5.3208000000000002</v>
      </c>
      <c r="F460" s="12">
        <v>203</v>
      </c>
      <c r="G460" s="11" t="s">
        <v>16</v>
      </c>
    </row>
    <row r="461" spans="1:7">
      <c r="A461" s="13">
        <v>39374</v>
      </c>
      <c r="B461" s="14">
        <v>2.5760999999999998</v>
      </c>
      <c r="C461" s="14">
        <v>3.6791999999999998</v>
      </c>
      <c r="D461" s="14">
        <v>2.2002000000000002</v>
      </c>
      <c r="E461" s="14">
        <v>5.2672999999999996</v>
      </c>
      <c r="F461" s="12">
        <v>204</v>
      </c>
      <c r="G461" s="11" t="s">
        <v>16</v>
      </c>
    </row>
    <row r="462" spans="1:7">
      <c r="A462" s="13">
        <v>39377</v>
      </c>
      <c r="B462" s="14">
        <v>2.5752999999999999</v>
      </c>
      <c r="C462" s="14">
        <v>3.6835</v>
      </c>
      <c r="D462" s="14">
        <v>2.2115999999999998</v>
      </c>
      <c r="E462" s="14">
        <v>5.2733999999999996</v>
      </c>
      <c r="F462" s="12">
        <v>205</v>
      </c>
      <c r="G462" s="11" t="s">
        <v>16</v>
      </c>
    </row>
    <row r="463" spans="1:7">
      <c r="A463" s="13">
        <v>39378</v>
      </c>
      <c r="B463" s="14">
        <v>2.573</v>
      </c>
      <c r="C463" s="14">
        <v>3.6566000000000001</v>
      </c>
      <c r="D463" s="14">
        <v>2.1926999999999999</v>
      </c>
      <c r="E463" s="14">
        <v>5.2522000000000002</v>
      </c>
      <c r="F463" s="12">
        <v>206</v>
      </c>
      <c r="G463" s="11" t="s">
        <v>16</v>
      </c>
    </row>
    <row r="464" spans="1:7">
      <c r="A464" s="13">
        <v>39379</v>
      </c>
      <c r="B464" s="14">
        <v>2.5701999999999998</v>
      </c>
      <c r="C464" s="14">
        <v>3.6555</v>
      </c>
      <c r="D464" s="14">
        <v>2.1873</v>
      </c>
      <c r="E464" s="14">
        <v>5.2624000000000004</v>
      </c>
      <c r="F464" s="12">
        <v>207</v>
      </c>
      <c r="G464" s="11" t="s">
        <v>16</v>
      </c>
    </row>
    <row r="465" spans="1:7">
      <c r="A465" s="13">
        <v>39380</v>
      </c>
      <c r="B465" s="14">
        <v>2.5522</v>
      </c>
      <c r="C465" s="14">
        <v>3.6436000000000002</v>
      </c>
      <c r="D465" s="14">
        <v>2.1823999999999999</v>
      </c>
      <c r="E465" s="14">
        <v>5.2282999999999999</v>
      </c>
      <c r="F465" s="12">
        <v>208</v>
      </c>
      <c r="G465" s="11" t="s">
        <v>16</v>
      </c>
    </row>
    <row r="466" spans="1:7">
      <c r="A466" s="13">
        <v>39381</v>
      </c>
      <c r="B466" s="14">
        <v>2.5226999999999999</v>
      </c>
      <c r="C466" s="14">
        <v>3.6246999999999998</v>
      </c>
      <c r="D466" s="14">
        <v>2.1665000000000001</v>
      </c>
      <c r="E466" s="14">
        <v>5.1881000000000004</v>
      </c>
      <c r="F466" s="12">
        <v>209</v>
      </c>
      <c r="G466" s="11" t="s">
        <v>16</v>
      </c>
    </row>
    <row r="467" spans="1:7">
      <c r="A467" s="13">
        <v>39384</v>
      </c>
      <c r="B467" s="14">
        <v>2.5145</v>
      </c>
      <c r="C467" s="14">
        <v>3.6242999999999999</v>
      </c>
      <c r="D467" s="14">
        <v>2.1615000000000002</v>
      </c>
      <c r="E467" s="14">
        <v>5.1730999999999998</v>
      </c>
      <c r="F467" s="12">
        <v>210</v>
      </c>
      <c r="G467" s="11" t="s">
        <v>16</v>
      </c>
    </row>
    <row r="468" spans="1:7">
      <c r="A468" s="13">
        <v>39385</v>
      </c>
      <c r="B468" s="14">
        <v>2.5238</v>
      </c>
      <c r="C468" s="14">
        <v>3.6313</v>
      </c>
      <c r="D468" s="14">
        <v>2.1635</v>
      </c>
      <c r="E468" s="14">
        <v>5.2088000000000001</v>
      </c>
      <c r="F468" s="12">
        <v>211</v>
      </c>
      <c r="G468" s="11" t="s">
        <v>16</v>
      </c>
    </row>
    <row r="469" spans="1:7">
      <c r="A469" s="13">
        <v>39386</v>
      </c>
      <c r="B469" s="14">
        <v>2.5154999999999998</v>
      </c>
      <c r="C469" s="14">
        <v>3.6305999999999998</v>
      </c>
      <c r="D469" s="14">
        <v>2.1657999999999999</v>
      </c>
      <c r="E469" s="14">
        <v>5.2179000000000002</v>
      </c>
      <c r="F469" s="12">
        <v>212</v>
      </c>
      <c r="G469" s="11" t="s">
        <v>16</v>
      </c>
    </row>
    <row r="470" spans="1:7">
      <c r="A470" s="13">
        <v>39388</v>
      </c>
      <c r="B470" s="14">
        <v>2.5184000000000002</v>
      </c>
      <c r="C470" s="14">
        <v>3.6467000000000001</v>
      </c>
      <c r="D470" s="14">
        <v>2.1836000000000002</v>
      </c>
      <c r="E470" s="14">
        <v>5.2454999999999998</v>
      </c>
      <c r="F470" s="12">
        <v>213</v>
      </c>
      <c r="G470" s="11" t="s">
        <v>16</v>
      </c>
    </row>
    <row r="471" spans="1:7">
      <c r="A471" s="13">
        <v>39391</v>
      </c>
      <c r="B471" s="14">
        <v>2.5181</v>
      </c>
      <c r="C471" s="14">
        <v>3.6446000000000001</v>
      </c>
      <c r="D471" s="14">
        <v>2.1817000000000002</v>
      </c>
      <c r="E471" s="14">
        <v>5.2403000000000004</v>
      </c>
      <c r="F471" s="12">
        <v>214</v>
      </c>
      <c r="G471" s="11" t="s">
        <v>16</v>
      </c>
    </row>
    <row r="472" spans="1:7">
      <c r="A472" s="13">
        <v>39392</v>
      </c>
      <c r="B472" s="14">
        <v>2.5017999999999998</v>
      </c>
      <c r="C472" s="14">
        <v>3.6339000000000001</v>
      </c>
      <c r="D472" s="14">
        <v>2.1810999999999998</v>
      </c>
      <c r="E472" s="14">
        <v>5.2154999999999996</v>
      </c>
      <c r="F472" s="12">
        <v>215</v>
      </c>
      <c r="G472" s="11" t="s">
        <v>16</v>
      </c>
    </row>
    <row r="473" spans="1:7">
      <c r="A473" s="13">
        <v>39393</v>
      </c>
      <c r="B473" s="14">
        <v>2.4672000000000001</v>
      </c>
      <c r="C473" s="14">
        <v>3.6238000000000001</v>
      </c>
      <c r="D473" s="14">
        <v>2.1823000000000001</v>
      </c>
      <c r="E473" s="14">
        <v>5.1886999999999999</v>
      </c>
      <c r="F473" s="12">
        <v>216</v>
      </c>
      <c r="G473" s="11" t="s">
        <v>16</v>
      </c>
    </row>
    <row r="474" spans="1:7">
      <c r="A474" s="13">
        <v>39394</v>
      </c>
      <c r="B474" s="14">
        <v>2.4828999999999999</v>
      </c>
      <c r="C474" s="14">
        <v>3.6419000000000001</v>
      </c>
      <c r="D474" s="14">
        <v>2.1941999999999999</v>
      </c>
      <c r="E474" s="14">
        <v>5.2195</v>
      </c>
      <c r="F474" s="12">
        <v>217</v>
      </c>
      <c r="G474" s="11" t="s">
        <v>16</v>
      </c>
    </row>
    <row r="475" spans="1:7">
      <c r="A475" s="13">
        <v>39395</v>
      </c>
      <c r="B475" s="14">
        <v>2.4620000000000002</v>
      </c>
      <c r="C475" s="14">
        <v>3.6234999999999999</v>
      </c>
      <c r="D475" s="14">
        <v>2.1957</v>
      </c>
      <c r="E475" s="14">
        <v>5.1994999999999996</v>
      </c>
      <c r="F475" s="12">
        <v>218</v>
      </c>
      <c r="G475" s="11" t="s">
        <v>16</v>
      </c>
    </row>
    <row r="476" spans="1:7">
      <c r="A476" s="13">
        <v>39398</v>
      </c>
      <c r="B476" s="14">
        <v>2.4935</v>
      </c>
      <c r="C476" s="14">
        <v>3.6389999999999998</v>
      </c>
      <c r="D476" s="14">
        <v>2.2134</v>
      </c>
      <c r="E476" s="14">
        <v>5.1904000000000003</v>
      </c>
      <c r="F476" s="12">
        <v>219</v>
      </c>
      <c r="G476" s="11" t="s">
        <v>16</v>
      </c>
    </row>
    <row r="477" spans="1:7">
      <c r="A477" s="13">
        <v>39399</v>
      </c>
      <c r="B477" s="14">
        <v>2.5005999999999999</v>
      </c>
      <c r="C477" s="14">
        <v>3.6469</v>
      </c>
      <c r="D477" s="14">
        <v>2.2195999999999998</v>
      </c>
      <c r="E477" s="14">
        <v>5.1680999999999999</v>
      </c>
      <c r="F477" s="12">
        <v>220</v>
      </c>
      <c r="G477" s="11" t="s">
        <v>16</v>
      </c>
    </row>
    <row r="478" spans="1:7">
      <c r="A478" s="13">
        <v>39400</v>
      </c>
      <c r="B478" s="14">
        <v>2.4750000000000001</v>
      </c>
      <c r="C478" s="14">
        <v>3.6345000000000001</v>
      </c>
      <c r="D478" s="14">
        <v>2.2075999999999998</v>
      </c>
      <c r="E478" s="14">
        <v>5.1563999999999997</v>
      </c>
      <c r="F478" s="12">
        <v>221</v>
      </c>
      <c r="G478" s="11" t="s">
        <v>16</v>
      </c>
    </row>
    <row r="479" spans="1:7">
      <c r="A479" s="13">
        <v>39401</v>
      </c>
      <c r="B479" s="14">
        <v>2.5028000000000001</v>
      </c>
      <c r="C479" s="14">
        <v>3.6648000000000001</v>
      </c>
      <c r="D479" s="14">
        <v>2.2286999999999999</v>
      </c>
      <c r="E479" s="14">
        <v>5.1199000000000003</v>
      </c>
      <c r="F479" s="12">
        <v>222</v>
      </c>
      <c r="G479" s="11" t="s">
        <v>16</v>
      </c>
    </row>
    <row r="480" spans="1:7">
      <c r="A480" s="13">
        <v>39402</v>
      </c>
      <c r="B480" s="14">
        <v>2.5129999999999999</v>
      </c>
      <c r="C480" s="14">
        <v>3.6720000000000002</v>
      </c>
      <c r="D480" s="14">
        <v>2.2385000000000002</v>
      </c>
      <c r="E480" s="14">
        <v>5.1338999999999997</v>
      </c>
      <c r="F480" s="12">
        <v>223</v>
      </c>
      <c r="G480" s="11" t="s">
        <v>16</v>
      </c>
    </row>
    <row r="481" spans="1:7">
      <c r="A481" s="13">
        <v>39405</v>
      </c>
      <c r="B481" s="14">
        <v>2.5057</v>
      </c>
      <c r="C481" s="14">
        <v>3.6669999999999998</v>
      </c>
      <c r="D481" s="14">
        <v>2.2389999999999999</v>
      </c>
      <c r="E481" s="14">
        <v>5.1315</v>
      </c>
      <c r="F481" s="12">
        <v>224</v>
      </c>
      <c r="G481" s="11" t="s">
        <v>16</v>
      </c>
    </row>
    <row r="482" spans="1:7">
      <c r="A482" s="13">
        <v>39406</v>
      </c>
      <c r="B482" s="14">
        <v>2.4933000000000001</v>
      </c>
      <c r="C482" s="14">
        <v>3.6848000000000001</v>
      </c>
      <c r="D482" s="14">
        <v>2.2498</v>
      </c>
      <c r="E482" s="14">
        <v>5.1471</v>
      </c>
      <c r="F482" s="12">
        <v>225</v>
      </c>
      <c r="G482" s="11" t="s">
        <v>16</v>
      </c>
    </row>
    <row r="483" spans="1:7">
      <c r="A483" s="13">
        <v>39407</v>
      </c>
      <c r="B483" s="14">
        <v>2.4902000000000002</v>
      </c>
      <c r="C483" s="14">
        <v>3.6859999999999999</v>
      </c>
      <c r="D483" s="14">
        <v>2.2526999999999999</v>
      </c>
      <c r="E483" s="14">
        <v>5.1212</v>
      </c>
      <c r="F483" s="12">
        <v>226</v>
      </c>
      <c r="G483" s="11" t="s">
        <v>16</v>
      </c>
    </row>
    <row r="484" spans="1:7">
      <c r="A484" s="13">
        <v>39408</v>
      </c>
      <c r="B484" s="14">
        <v>2.4855</v>
      </c>
      <c r="C484" s="14">
        <v>3.6855000000000002</v>
      </c>
      <c r="D484" s="14">
        <v>2.2553999999999998</v>
      </c>
      <c r="E484" s="14">
        <v>5.1287000000000003</v>
      </c>
      <c r="F484" s="12">
        <v>227</v>
      </c>
      <c r="G484" s="11" t="s">
        <v>16</v>
      </c>
    </row>
    <row r="485" spans="1:7">
      <c r="A485" s="13">
        <v>39409</v>
      </c>
      <c r="B485" s="14">
        <v>2.4857</v>
      </c>
      <c r="C485" s="14">
        <v>3.6855000000000002</v>
      </c>
      <c r="D485" s="14">
        <v>2.2566999999999999</v>
      </c>
      <c r="E485" s="14">
        <v>5.1247999999999996</v>
      </c>
      <c r="F485" s="12">
        <v>228</v>
      </c>
      <c r="G485" s="11" t="s">
        <v>16</v>
      </c>
    </row>
    <row r="486" spans="1:7">
      <c r="A486" s="13">
        <v>39412</v>
      </c>
      <c r="B486" s="14">
        <v>2.4725000000000001</v>
      </c>
      <c r="C486" s="14">
        <v>3.6753999999999998</v>
      </c>
      <c r="D486" s="14">
        <v>2.2458</v>
      </c>
      <c r="E486" s="14">
        <v>5.1196999999999999</v>
      </c>
      <c r="F486" s="12">
        <v>229</v>
      </c>
      <c r="G486" s="11" t="s">
        <v>16</v>
      </c>
    </row>
    <row r="487" spans="1:7">
      <c r="A487" s="13">
        <v>39413</v>
      </c>
      <c r="B487" s="14">
        <v>2.4876</v>
      </c>
      <c r="C487" s="14">
        <v>3.6911999999999998</v>
      </c>
      <c r="D487" s="14">
        <v>2.2603</v>
      </c>
      <c r="E487" s="14">
        <v>5.1452</v>
      </c>
      <c r="F487" s="12">
        <v>230</v>
      </c>
      <c r="G487" s="11" t="s">
        <v>16</v>
      </c>
    </row>
    <row r="488" spans="1:7">
      <c r="A488" s="13">
        <v>39414</v>
      </c>
      <c r="B488" s="14">
        <v>2.4851000000000001</v>
      </c>
      <c r="C488" s="14">
        <v>3.6648999999999998</v>
      </c>
      <c r="D488" s="14">
        <v>2.2292999999999998</v>
      </c>
      <c r="E488" s="14">
        <v>5.1257000000000001</v>
      </c>
      <c r="F488" s="12">
        <v>231</v>
      </c>
      <c r="G488" s="11" t="s">
        <v>16</v>
      </c>
    </row>
    <row r="489" spans="1:7">
      <c r="A489" s="13">
        <v>39415</v>
      </c>
      <c r="B489" s="14">
        <v>2.472</v>
      </c>
      <c r="C489" s="14">
        <v>3.6444999999999999</v>
      </c>
      <c r="D489" s="14">
        <v>2.2113999999999998</v>
      </c>
      <c r="E489" s="14">
        <v>5.0983000000000001</v>
      </c>
      <c r="F489" s="12">
        <v>232</v>
      </c>
      <c r="G489" s="11" t="s">
        <v>16</v>
      </c>
    </row>
    <row r="490" spans="1:7">
      <c r="A490" s="13">
        <v>39416</v>
      </c>
      <c r="B490" s="14">
        <v>2.4588999999999999</v>
      </c>
      <c r="C490" s="14">
        <v>3.6267</v>
      </c>
      <c r="D490" s="14">
        <v>2.1943000000000001</v>
      </c>
      <c r="E490" s="14">
        <v>5.0815000000000001</v>
      </c>
      <c r="F490" s="12">
        <v>233</v>
      </c>
      <c r="G490" s="11" t="s">
        <v>16</v>
      </c>
    </row>
    <row r="491" spans="1:7">
      <c r="A491" s="13">
        <v>39419</v>
      </c>
      <c r="B491" s="14">
        <v>2.4729999999999999</v>
      </c>
      <c r="C491" s="14">
        <v>3.6194999999999999</v>
      </c>
      <c r="D491" s="14">
        <v>2.1903000000000001</v>
      </c>
      <c r="E491" s="14">
        <v>5.0892999999999997</v>
      </c>
      <c r="F491" s="12">
        <v>234</v>
      </c>
      <c r="G491" s="11" t="s">
        <v>16</v>
      </c>
    </row>
    <row r="492" spans="1:7">
      <c r="A492" s="13">
        <v>39420</v>
      </c>
      <c r="B492" s="14">
        <v>2.4674999999999998</v>
      </c>
      <c r="C492" s="14">
        <v>3.6168999999999998</v>
      </c>
      <c r="D492" s="14">
        <v>2.1907999999999999</v>
      </c>
      <c r="E492" s="14">
        <v>5.0862999999999996</v>
      </c>
      <c r="F492" s="12">
        <v>235</v>
      </c>
      <c r="G492" s="11" t="s">
        <v>16</v>
      </c>
    </row>
    <row r="493" spans="1:7">
      <c r="A493" s="13">
        <v>39421</v>
      </c>
      <c r="B493" s="14">
        <v>2.4499</v>
      </c>
      <c r="C493" s="14">
        <v>3.6074999999999999</v>
      </c>
      <c r="D493" s="14">
        <v>2.1888000000000001</v>
      </c>
      <c r="E493" s="14">
        <v>4.9938000000000002</v>
      </c>
      <c r="F493" s="12">
        <v>236</v>
      </c>
      <c r="G493" s="11" t="s">
        <v>16</v>
      </c>
    </row>
    <row r="494" spans="1:7">
      <c r="A494" s="13">
        <v>39422</v>
      </c>
      <c r="B494" s="14">
        <v>2.4584999999999999</v>
      </c>
      <c r="C494" s="14">
        <v>3.5817999999999999</v>
      </c>
      <c r="D494" s="14">
        <v>2.1749000000000001</v>
      </c>
      <c r="E494" s="14">
        <v>4.9865000000000004</v>
      </c>
      <c r="F494" s="12">
        <v>237</v>
      </c>
      <c r="G494" s="11" t="s">
        <v>16</v>
      </c>
    </row>
    <row r="495" spans="1:7">
      <c r="A495" s="13">
        <v>39423</v>
      </c>
      <c r="B495" s="14">
        <v>2.4525000000000001</v>
      </c>
      <c r="C495" s="14">
        <v>3.5865</v>
      </c>
      <c r="D495" s="14">
        <v>2.1688000000000001</v>
      </c>
      <c r="E495" s="14">
        <v>4.9740000000000002</v>
      </c>
      <c r="F495" s="12">
        <v>238</v>
      </c>
      <c r="G495" s="11" t="s">
        <v>16</v>
      </c>
    </row>
    <row r="496" spans="1:7">
      <c r="A496" s="13">
        <v>39426</v>
      </c>
      <c r="B496" s="14">
        <v>2.4378000000000002</v>
      </c>
      <c r="C496" s="14">
        <v>3.5739000000000001</v>
      </c>
      <c r="D496" s="14">
        <v>2.1616</v>
      </c>
      <c r="E496" s="14">
        <v>4.9724000000000004</v>
      </c>
      <c r="F496" s="12">
        <v>239</v>
      </c>
      <c r="G496" s="11" t="s">
        <v>16</v>
      </c>
    </row>
    <row r="497" spans="1:7">
      <c r="A497" s="13">
        <v>39427</v>
      </c>
      <c r="B497" s="14">
        <v>2.4260000000000002</v>
      </c>
      <c r="C497" s="14">
        <v>3.5699000000000001</v>
      </c>
      <c r="D497" s="14">
        <v>2.1474000000000002</v>
      </c>
      <c r="E497" s="14">
        <v>4.9771999999999998</v>
      </c>
      <c r="F497" s="12">
        <v>240</v>
      </c>
      <c r="G497" s="11" t="s">
        <v>16</v>
      </c>
    </row>
    <row r="498" spans="1:7">
      <c r="A498" s="13">
        <v>39428</v>
      </c>
      <c r="B498" s="14">
        <v>2.4359000000000002</v>
      </c>
      <c r="C498" s="14">
        <v>3.5773000000000001</v>
      </c>
      <c r="D498" s="14">
        <v>2.1524999999999999</v>
      </c>
      <c r="E498" s="14">
        <v>4.9753999999999996</v>
      </c>
      <c r="F498" s="12">
        <v>241</v>
      </c>
      <c r="G498" s="11" t="s">
        <v>16</v>
      </c>
    </row>
    <row r="499" spans="1:7">
      <c r="A499" s="13">
        <v>39429</v>
      </c>
      <c r="B499" s="14">
        <v>2.4373</v>
      </c>
      <c r="C499" s="14">
        <v>3.5819999999999999</v>
      </c>
      <c r="D499" s="14">
        <v>2.1459000000000001</v>
      </c>
      <c r="E499" s="14">
        <v>4.9778000000000002</v>
      </c>
      <c r="F499" s="12">
        <v>242</v>
      </c>
      <c r="G499" s="11" t="s">
        <v>16</v>
      </c>
    </row>
    <row r="500" spans="1:7">
      <c r="A500" s="13">
        <v>39430</v>
      </c>
      <c r="B500" s="14">
        <v>2.4746999999999999</v>
      </c>
      <c r="C500" s="14">
        <v>3.6017000000000001</v>
      </c>
      <c r="D500" s="14">
        <v>2.1585999999999999</v>
      </c>
      <c r="E500" s="14">
        <v>5.0324</v>
      </c>
      <c r="F500" s="12">
        <v>243</v>
      </c>
      <c r="G500" s="11" t="s">
        <v>16</v>
      </c>
    </row>
    <row r="501" spans="1:7">
      <c r="A501" s="13">
        <v>39433</v>
      </c>
      <c r="B501" s="14">
        <v>2.5236999999999998</v>
      </c>
      <c r="C501" s="14">
        <v>3.6234999999999999</v>
      </c>
      <c r="D501" s="14">
        <v>2.1837</v>
      </c>
      <c r="E501" s="14">
        <v>5.0831</v>
      </c>
      <c r="F501" s="12">
        <v>244</v>
      </c>
      <c r="G501" s="11" t="s">
        <v>16</v>
      </c>
    </row>
    <row r="502" spans="1:7">
      <c r="A502" s="13">
        <v>39434</v>
      </c>
      <c r="B502" s="14">
        <v>2.5133000000000001</v>
      </c>
      <c r="C502" s="14">
        <v>3.6162000000000001</v>
      </c>
      <c r="D502" s="14">
        <v>2.1800999999999999</v>
      </c>
      <c r="E502" s="14">
        <v>5.0608000000000004</v>
      </c>
      <c r="F502" s="12">
        <v>245</v>
      </c>
      <c r="G502" s="11" t="s">
        <v>16</v>
      </c>
    </row>
    <row r="503" spans="1:7">
      <c r="A503" s="13">
        <v>39435</v>
      </c>
      <c r="B503" s="14">
        <v>2.5114999999999998</v>
      </c>
      <c r="C503" s="14">
        <v>3.6158999999999999</v>
      </c>
      <c r="D503" s="14">
        <v>2.1789999999999998</v>
      </c>
      <c r="E503" s="14">
        <v>5.0410000000000004</v>
      </c>
      <c r="F503" s="12">
        <v>246</v>
      </c>
      <c r="G503" s="11" t="s">
        <v>16</v>
      </c>
    </row>
    <row r="504" spans="1:7">
      <c r="A504" s="13">
        <v>39436</v>
      </c>
      <c r="B504" s="14">
        <v>2.5242</v>
      </c>
      <c r="C504" s="14">
        <v>3.6230000000000002</v>
      </c>
      <c r="D504" s="14">
        <v>2.1840000000000002</v>
      </c>
      <c r="E504" s="14">
        <v>5.0297999999999998</v>
      </c>
      <c r="F504" s="12">
        <v>247</v>
      </c>
      <c r="G504" s="11" t="s">
        <v>16</v>
      </c>
    </row>
    <row r="505" spans="1:7">
      <c r="A505" s="13">
        <v>39437</v>
      </c>
      <c r="B505" s="14">
        <v>2.5167999999999999</v>
      </c>
      <c r="C505" s="14">
        <v>3.6179999999999999</v>
      </c>
      <c r="D505" s="14">
        <v>2.1783999999999999</v>
      </c>
      <c r="E505" s="14">
        <v>4.9972000000000003</v>
      </c>
      <c r="F505" s="12">
        <v>248</v>
      </c>
      <c r="G505" s="11" t="s">
        <v>16</v>
      </c>
    </row>
    <row r="506" spans="1:7">
      <c r="A506" s="13">
        <v>39440</v>
      </c>
      <c r="B506" s="14">
        <v>2.5099999999999998</v>
      </c>
      <c r="C506" s="14">
        <v>3.6114999999999999</v>
      </c>
      <c r="D506" s="14">
        <v>2.1707999999999998</v>
      </c>
      <c r="E506" s="14">
        <v>4.9718</v>
      </c>
      <c r="F506" s="12">
        <v>249</v>
      </c>
      <c r="G506" s="11" t="s">
        <v>16</v>
      </c>
    </row>
    <row r="507" spans="1:7">
      <c r="A507" s="13">
        <v>39443</v>
      </c>
      <c r="B507" s="14">
        <v>2.4948999999999999</v>
      </c>
      <c r="C507" s="14">
        <v>3.6168</v>
      </c>
      <c r="D507" s="14">
        <v>2.1680999999999999</v>
      </c>
      <c r="E507" s="14">
        <v>4.9684999999999997</v>
      </c>
      <c r="F507" s="12">
        <v>250</v>
      </c>
      <c r="G507" s="11" t="s">
        <v>16</v>
      </c>
    </row>
    <row r="508" spans="1:7">
      <c r="A508" s="13">
        <v>39444</v>
      </c>
      <c r="B508" s="14">
        <v>2.4565999999999999</v>
      </c>
      <c r="C508" s="14">
        <v>3.6061999999999999</v>
      </c>
      <c r="D508" s="14">
        <v>2.1694</v>
      </c>
      <c r="E508" s="14">
        <v>4.9086999999999996</v>
      </c>
      <c r="F508" s="12">
        <v>251</v>
      </c>
      <c r="G508" s="11" t="s">
        <v>16</v>
      </c>
    </row>
    <row r="509" spans="1:7">
      <c r="A509" s="13">
        <v>39447</v>
      </c>
      <c r="B509" s="14">
        <v>2.4350000000000001</v>
      </c>
      <c r="C509" s="14">
        <v>3.5819999999999999</v>
      </c>
      <c r="D509" s="14">
        <v>2.1614</v>
      </c>
      <c r="E509" s="14">
        <v>4.8688000000000002</v>
      </c>
      <c r="F509" s="12">
        <v>252</v>
      </c>
      <c r="G509" s="11" t="s">
        <v>16</v>
      </c>
    </row>
    <row r="510" spans="1:7">
      <c r="A510" s="19">
        <v>39449</v>
      </c>
      <c r="B510" s="18">
        <v>2.4550000000000001</v>
      </c>
      <c r="C510" s="18">
        <v>3.5975000000000001</v>
      </c>
      <c r="D510" s="18">
        <v>2.1737000000000002</v>
      </c>
      <c r="E510" s="18">
        <v>4.8714000000000004</v>
      </c>
      <c r="F510" s="16">
        <v>1</v>
      </c>
      <c r="G510" s="15" t="s">
        <v>17</v>
      </c>
    </row>
    <row r="511" spans="1:7">
      <c r="A511" s="19">
        <v>39450</v>
      </c>
      <c r="B511" s="18">
        <v>2.4550000000000001</v>
      </c>
      <c r="C511" s="18">
        <v>3.6124999999999998</v>
      </c>
      <c r="D511" s="18">
        <v>2.1989000000000001</v>
      </c>
      <c r="E511" s="18">
        <v>4.8460999999999999</v>
      </c>
      <c r="F511" s="16">
        <v>2</v>
      </c>
      <c r="G511" s="15" t="s">
        <v>17</v>
      </c>
    </row>
    <row r="512" spans="1:7">
      <c r="A512" s="19">
        <v>39451</v>
      </c>
      <c r="B512" s="18">
        <v>2.4529000000000001</v>
      </c>
      <c r="C512" s="18">
        <v>3.6074999999999999</v>
      </c>
      <c r="D512" s="18">
        <v>2.2033999999999998</v>
      </c>
      <c r="E512" s="18">
        <v>4.8487999999999998</v>
      </c>
      <c r="F512" s="16">
        <v>3</v>
      </c>
      <c r="G512" s="15" t="s">
        <v>17</v>
      </c>
    </row>
    <row r="513" spans="1:7">
      <c r="A513" s="17">
        <v>39454</v>
      </c>
      <c r="B513" s="18">
        <v>2.4510999999999998</v>
      </c>
      <c r="C513" s="18">
        <v>3.601</v>
      </c>
      <c r="D513" s="18">
        <v>2.1970000000000001</v>
      </c>
      <c r="E513" s="18">
        <v>4.8357999999999999</v>
      </c>
      <c r="F513" s="16">
        <v>4</v>
      </c>
      <c r="G513" s="15" t="s">
        <v>17</v>
      </c>
    </row>
    <row r="514" spans="1:7">
      <c r="A514" s="17">
        <v>39455</v>
      </c>
      <c r="B514" s="18">
        <v>2.4462999999999999</v>
      </c>
      <c r="C514" s="18">
        <v>3.6008</v>
      </c>
      <c r="D514" s="18">
        <v>2.1926000000000001</v>
      </c>
      <c r="E514" s="18">
        <v>4.8456000000000001</v>
      </c>
      <c r="F514" s="16">
        <v>5</v>
      </c>
      <c r="G514" s="15" t="s">
        <v>17</v>
      </c>
    </row>
    <row r="515" spans="1:7">
      <c r="A515" s="17">
        <v>39456</v>
      </c>
      <c r="B515" s="18">
        <v>2.4428999999999998</v>
      </c>
      <c r="C515" s="18">
        <v>3.5939999999999999</v>
      </c>
      <c r="D515" s="18">
        <v>2.1964000000000001</v>
      </c>
      <c r="E515" s="18">
        <v>4.7971000000000004</v>
      </c>
      <c r="F515" s="16">
        <v>6</v>
      </c>
      <c r="G515" s="15" t="s">
        <v>17</v>
      </c>
    </row>
    <row r="516" spans="1:7">
      <c r="A516" s="17">
        <v>39457</v>
      </c>
      <c r="B516" s="18">
        <v>2.4449999999999998</v>
      </c>
      <c r="C516" s="18">
        <v>3.593</v>
      </c>
      <c r="D516" s="18">
        <v>2.2000000000000002</v>
      </c>
      <c r="E516" s="18">
        <v>4.7973999999999997</v>
      </c>
      <c r="F516" s="16">
        <v>7</v>
      </c>
      <c r="G516" s="15" t="s">
        <v>17</v>
      </c>
    </row>
    <row r="517" spans="1:7">
      <c r="A517" s="17">
        <v>39458</v>
      </c>
      <c r="B517" s="18">
        <v>2.4220000000000002</v>
      </c>
      <c r="C517" s="18">
        <v>3.581</v>
      </c>
      <c r="D517" s="18">
        <v>2.1979000000000002</v>
      </c>
      <c r="E517" s="18">
        <v>4.7276999999999996</v>
      </c>
      <c r="F517" s="16">
        <v>8</v>
      </c>
      <c r="G517" s="15" t="s">
        <v>17</v>
      </c>
    </row>
    <row r="518" spans="1:7">
      <c r="A518" s="17">
        <v>39461</v>
      </c>
      <c r="B518" s="18">
        <v>2.4055</v>
      </c>
      <c r="C518" s="18">
        <v>3.5825</v>
      </c>
      <c r="D518" s="18">
        <v>2.2044000000000001</v>
      </c>
      <c r="E518" s="18">
        <v>4.72</v>
      </c>
      <c r="F518" s="16">
        <v>9</v>
      </c>
      <c r="G518" s="15" t="s">
        <v>17</v>
      </c>
    </row>
    <row r="519" spans="1:7">
      <c r="A519" s="17">
        <v>39462</v>
      </c>
      <c r="B519" s="18">
        <v>2.4051999999999998</v>
      </c>
      <c r="C519" s="18">
        <v>3.5735000000000001</v>
      </c>
      <c r="D519" s="18">
        <v>2.2023999999999999</v>
      </c>
      <c r="E519" s="18">
        <v>4.7168999999999999</v>
      </c>
      <c r="F519" s="16">
        <v>10</v>
      </c>
      <c r="G519" s="15" t="s">
        <v>17</v>
      </c>
    </row>
    <row r="520" spans="1:7">
      <c r="A520" s="17">
        <v>39463</v>
      </c>
      <c r="B520" s="18">
        <v>2.4272</v>
      </c>
      <c r="C520" s="18">
        <v>3.5950000000000002</v>
      </c>
      <c r="D520" s="18">
        <v>2.2302</v>
      </c>
      <c r="E520" s="18">
        <v>4.7561999999999998</v>
      </c>
      <c r="F520" s="16">
        <v>11</v>
      </c>
      <c r="G520" s="15" t="s">
        <v>17</v>
      </c>
    </row>
    <row r="521" spans="1:7">
      <c r="A521" s="17">
        <v>39464</v>
      </c>
      <c r="B521" s="18">
        <v>2.4605999999999999</v>
      </c>
      <c r="C521" s="18">
        <v>3.5977000000000001</v>
      </c>
      <c r="D521" s="18">
        <v>2.2240000000000002</v>
      </c>
      <c r="E521" s="18">
        <v>4.8464</v>
      </c>
      <c r="F521" s="16">
        <v>12</v>
      </c>
      <c r="G521" s="15" t="s">
        <v>17</v>
      </c>
    </row>
    <row r="522" spans="1:7">
      <c r="A522" s="17">
        <v>39465</v>
      </c>
      <c r="B522" s="18">
        <v>2.4782000000000002</v>
      </c>
      <c r="C522" s="18">
        <v>3.625</v>
      </c>
      <c r="D522" s="18">
        <v>2.2465000000000002</v>
      </c>
      <c r="E522" s="18">
        <v>4.8567999999999998</v>
      </c>
      <c r="F522" s="16">
        <v>13</v>
      </c>
      <c r="G522" s="15" t="s">
        <v>17</v>
      </c>
    </row>
    <row r="523" spans="1:7">
      <c r="A523" s="17">
        <v>39468</v>
      </c>
      <c r="B523" s="18">
        <v>2.5112000000000001</v>
      </c>
      <c r="C523" s="18">
        <v>3.6395</v>
      </c>
      <c r="D523" s="18">
        <v>2.2753000000000001</v>
      </c>
      <c r="E523" s="18">
        <v>4.899</v>
      </c>
      <c r="F523" s="16">
        <v>14</v>
      </c>
      <c r="G523" s="15" t="s">
        <v>17</v>
      </c>
    </row>
    <row r="524" spans="1:7">
      <c r="A524" s="17">
        <v>39469</v>
      </c>
      <c r="B524" s="18">
        <v>2.5263</v>
      </c>
      <c r="C524" s="18">
        <v>3.6577000000000002</v>
      </c>
      <c r="D524" s="18">
        <v>2.2827000000000002</v>
      </c>
      <c r="E524" s="18">
        <v>4.9253999999999998</v>
      </c>
      <c r="F524" s="16">
        <v>15</v>
      </c>
      <c r="G524" s="15" t="s">
        <v>17</v>
      </c>
    </row>
    <row r="525" spans="1:7">
      <c r="A525" s="17">
        <v>39470</v>
      </c>
      <c r="B525" s="18">
        <v>2.4861</v>
      </c>
      <c r="C525" s="18">
        <v>3.6280000000000001</v>
      </c>
      <c r="D525" s="18">
        <v>2.2709999999999999</v>
      </c>
      <c r="E525" s="18">
        <v>4.8646000000000003</v>
      </c>
      <c r="F525" s="16">
        <v>16</v>
      </c>
      <c r="G525" s="15" t="s">
        <v>17</v>
      </c>
    </row>
    <row r="526" spans="1:7">
      <c r="A526" s="17">
        <v>39471</v>
      </c>
      <c r="B526" s="18">
        <v>2.4784000000000002</v>
      </c>
      <c r="C526" s="18">
        <v>3.6225000000000001</v>
      </c>
      <c r="D526" s="18">
        <v>2.2730999999999999</v>
      </c>
      <c r="E526" s="18">
        <v>4.8548999999999998</v>
      </c>
      <c r="F526" s="16">
        <v>17</v>
      </c>
      <c r="G526" s="15" t="s">
        <v>17</v>
      </c>
    </row>
    <row r="527" spans="1:7">
      <c r="A527" s="17">
        <v>39472</v>
      </c>
      <c r="B527" s="18">
        <v>2.4542000000000002</v>
      </c>
      <c r="C527" s="18">
        <v>3.6135000000000002</v>
      </c>
      <c r="D527" s="18">
        <v>2.2433000000000001</v>
      </c>
      <c r="E527" s="18">
        <v>4.8587999999999996</v>
      </c>
      <c r="F527" s="16">
        <v>18</v>
      </c>
      <c r="G527" s="15" t="s">
        <v>17</v>
      </c>
    </row>
    <row r="528" spans="1:7">
      <c r="A528" s="17">
        <v>39475</v>
      </c>
      <c r="B528" s="18">
        <v>2.4664999999999999</v>
      </c>
      <c r="C528" s="18">
        <v>3.6244999999999998</v>
      </c>
      <c r="D528" s="18">
        <v>2.2565</v>
      </c>
      <c r="E528" s="18">
        <v>4.8841000000000001</v>
      </c>
      <c r="F528" s="16">
        <v>19</v>
      </c>
      <c r="G528" s="15" t="s">
        <v>17</v>
      </c>
    </row>
    <row r="529" spans="1:7">
      <c r="A529" s="17">
        <v>39476</v>
      </c>
      <c r="B529" s="18">
        <v>2.4500999999999999</v>
      </c>
      <c r="C529" s="18">
        <v>3.6185</v>
      </c>
      <c r="D529" s="18">
        <v>2.2416</v>
      </c>
      <c r="E529" s="18">
        <v>4.8691000000000004</v>
      </c>
      <c r="F529" s="16">
        <v>20</v>
      </c>
      <c r="G529" s="15" t="s">
        <v>17</v>
      </c>
    </row>
    <row r="530" spans="1:7">
      <c r="A530" s="17">
        <v>39477</v>
      </c>
      <c r="B530" s="18">
        <v>2.4502999999999999</v>
      </c>
      <c r="C530" s="18">
        <v>3.6217999999999999</v>
      </c>
      <c r="D530" s="18">
        <v>2.2444999999999999</v>
      </c>
      <c r="E530" s="18">
        <v>4.8765000000000001</v>
      </c>
      <c r="F530" s="16">
        <v>21</v>
      </c>
      <c r="G530" s="15" t="s">
        <v>17</v>
      </c>
    </row>
    <row r="531" spans="1:7">
      <c r="A531" s="17">
        <v>39478</v>
      </c>
      <c r="B531" s="18">
        <v>2.4438</v>
      </c>
      <c r="C531" s="18">
        <v>3.6259999999999999</v>
      </c>
      <c r="D531" s="18">
        <v>2.2562000000000002</v>
      </c>
      <c r="E531" s="18">
        <v>4.8593000000000002</v>
      </c>
      <c r="F531" s="16">
        <v>22</v>
      </c>
      <c r="G531" s="15" t="s">
        <v>17</v>
      </c>
    </row>
    <row r="532" spans="1:7">
      <c r="A532" s="17">
        <v>39479</v>
      </c>
      <c r="B532" s="18">
        <v>2.4215</v>
      </c>
      <c r="C532" s="18">
        <v>3.6025</v>
      </c>
      <c r="D532" s="18">
        <v>2.2418</v>
      </c>
      <c r="E532" s="18">
        <v>4.8258999999999999</v>
      </c>
      <c r="F532" s="16">
        <v>23</v>
      </c>
      <c r="G532" s="15" t="s">
        <v>17</v>
      </c>
    </row>
    <row r="533" spans="1:7">
      <c r="A533" s="17">
        <v>39482</v>
      </c>
      <c r="B533" s="18">
        <v>2.4081999999999999</v>
      </c>
      <c r="C533" s="18">
        <v>3.5670000000000002</v>
      </c>
      <c r="D533" s="18">
        <v>2.2079</v>
      </c>
      <c r="E533" s="18">
        <v>4.7579000000000002</v>
      </c>
      <c r="F533" s="16">
        <v>24</v>
      </c>
      <c r="G533" s="15" t="s">
        <v>17</v>
      </c>
    </row>
    <row r="534" spans="1:7">
      <c r="A534" s="17">
        <v>39483</v>
      </c>
      <c r="B534" s="18">
        <v>2.4281000000000001</v>
      </c>
      <c r="C534" s="18">
        <v>3.5748000000000002</v>
      </c>
      <c r="D534" s="18">
        <v>2.2097000000000002</v>
      </c>
      <c r="E534" s="18">
        <v>4.7851999999999997</v>
      </c>
      <c r="F534" s="16">
        <v>25</v>
      </c>
      <c r="G534" s="15" t="s">
        <v>17</v>
      </c>
    </row>
    <row r="535" spans="1:7">
      <c r="A535" s="17">
        <v>39484</v>
      </c>
      <c r="B535" s="18">
        <v>2.4580000000000002</v>
      </c>
      <c r="C535" s="18">
        <v>3.5905</v>
      </c>
      <c r="D535" s="18">
        <v>2.2385000000000002</v>
      </c>
      <c r="E535" s="18">
        <v>4.8132999999999999</v>
      </c>
      <c r="F535" s="16">
        <v>26</v>
      </c>
      <c r="G535" s="15" t="s">
        <v>17</v>
      </c>
    </row>
    <row r="536" spans="1:7">
      <c r="A536" s="17">
        <v>39485</v>
      </c>
      <c r="B536" s="18">
        <v>2.4567999999999999</v>
      </c>
      <c r="C536" s="18">
        <v>3.5979000000000001</v>
      </c>
      <c r="D536" s="18">
        <v>2.2448999999999999</v>
      </c>
      <c r="E536" s="18">
        <v>4.8022999999999998</v>
      </c>
      <c r="F536" s="16">
        <v>27</v>
      </c>
      <c r="G536" s="15" t="s">
        <v>17</v>
      </c>
    </row>
    <row r="537" spans="1:7">
      <c r="A537" s="17">
        <v>39486</v>
      </c>
      <c r="B537" s="18">
        <v>2.4971000000000001</v>
      </c>
      <c r="C537" s="18">
        <v>3.6185</v>
      </c>
      <c r="D537" s="18">
        <v>2.2595999999999998</v>
      </c>
      <c r="E537" s="18">
        <v>4.8695000000000004</v>
      </c>
      <c r="F537" s="16">
        <v>28</v>
      </c>
      <c r="G537" s="15" t="s">
        <v>17</v>
      </c>
    </row>
    <row r="538" spans="1:7">
      <c r="A538" s="17">
        <v>39489</v>
      </c>
      <c r="B538" s="18">
        <v>2.4906000000000001</v>
      </c>
      <c r="C538" s="18">
        <v>3.6229</v>
      </c>
      <c r="D538" s="18">
        <v>2.2715999999999998</v>
      </c>
      <c r="E538" s="18">
        <v>4.8532000000000002</v>
      </c>
      <c r="F538" s="16">
        <v>29</v>
      </c>
      <c r="G538" s="15" t="s">
        <v>17</v>
      </c>
    </row>
    <row r="539" spans="1:7">
      <c r="A539" s="17">
        <v>39490</v>
      </c>
      <c r="B539" s="18">
        <v>2.4895</v>
      </c>
      <c r="C539" s="18">
        <v>3.6120000000000001</v>
      </c>
      <c r="D539" s="18">
        <v>2.2581000000000002</v>
      </c>
      <c r="E539" s="18">
        <v>4.8425000000000002</v>
      </c>
      <c r="F539" s="16">
        <v>30</v>
      </c>
      <c r="G539" s="15" t="s">
        <v>17</v>
      </c>
    </row>
    <row r="540" spans="1:7">
      <c r="A540" s="17">
        <v>39491</v>
      </c>
      <c r="B540" s="18">
        <v>2.4700000000000002</v>
      </c>
      <c r="C540" s="18">
        <v>3.5987</v>
      </c>
      <c r="D540" s="18">
        <v>2.2402000000000002</v>
      </c>
      <c r="E540" s="18">
        <v>4.8399000000000001</v>
      </c>
      <c r="F540" s="16">
        <v>31</v>
      </c>
      <c r="G540" s="15" t="s">
        <v>17</v>
      </c>
    </row>
    <row r="541" spans="1:7">
      <c r="A541" s="17">
        <v>39492</v>
      </c>
      <c r="B541" s="18">
        <v>2.4542999999999999</v>
      </c>
      <c r="C541" s="18">
        <v>3.5870000000000002</v>
      </c>
      <c r="D541" s="18">
        <v>2.2208000000000001</v>
      </c>
      <c r="E541" s="18">
        <v>4.8307000000000002</v>
      </c>
      <c r="F541" s="16">
        <v>32</v>
      </c>
      <c r="G541" s="15" t="s">
        <v>17</v>
      </c>
    </row>
    <row r="542" spans="1:7">
      <c r="A542" s="17">
        <v>39493</v>
      </c>
      <c r="B542" s="18">
        <v>2.4453</v>
      </c>
      <c r="C542" s="18">
        <v>3.5901999999999998</v>
      </c>
      <c r="D542" s="18">
        <v>2.2342</v>
      </c>
      <c r="E542" s="18">
        <v>4.8048999999999999</v>
      </c>
      <c r="F542" s="16">
        <v>33</v>
      </c>
      <c r="G542" s="15" t="s">
        <v>17</v>
      </c>
    </row>
    <row r="543" spans="1:7">
      <c r="A543" s="17">
        <v>39496</v>
      </c>
      <c r="B543" s="18">
        <v>2.4460999999999999</v>
      </c>
      <c r="C543" s="18">
        <v>3.5792999999999999</v>
      </c>
      <c r="D543" s="18">
        <v>2.2210000000000001</v>
      </c>
      <c r="E543" s="18">
        <v>4.7705000000000002</v>
      </c>
      <c r="F543" s="16">
        <v>34</v>
      </c>
      <c r="G543" s="15" t="s">
        <v>17</v>
      </c>
    </row>
    <row r="544" spans="1:7">
      <c r="A544" s="17">
        <v>39497</v>
      </c>
      <c r="B544" s="18">
        <v>2.4289999999999998</v>
      </c>
      <c r="C544" s="18">
        <v>3.5758999999999999</v>
      </c>
      <c r="D544" s="18">
        <v>2.2172000000000001</v>
      </c>
      <c r="E544" s="18">
        <v>4.7319000000000004</v>
      </c>
      <c r="F544" s="16">
        <v>35</v>
      </c>
      <c r="G544" s="15" t="s">
        <v>17</v>
      </c>
    </row>
    <row r="545" spans="1:7">
      <c r="A545" s="17">
        <v>39498</v>
      </c>
      <c r="B545" s="18">
        <v>2.4342000000000001</v>
      </c>
      <c r="C545" s="18">
        <v>3.5838000000000001</v>
      </c>
      <c r="D545" s="18">
        <v>2.2195999999999998</v>
      </c>
      <c r="E545" s="18">
        <v>4.7358000000000002</v>
      </c>
      <c r="F545" s="16">
        <v>36</v>
      </c>
      <c r="G545" s="15" t="s">
        <v>17</v>
      </c>
    </row>
    <row r="546" spans="1:7">
      <c r="A546" s="17">
        <v>39499</v>
      </c>
      <c r="B546" s="18">
        <v>2.4255</v>
      </c>
      <c r="C546" s="18">
        <v>3.5760999999999998</v>
      </c>
      <c r="D546" s="18">
        <v>2.2090000000000001</v>
      </c>
      <c r="E546" s="18">
        <v>4.74</v>
      </c>
      <c r="F546" s="16">
        <v>37</v>
      </c>
      <c r="G546" s="15" t="s">
        <v>17</v>
      </c>
    </row>
    <row r="547" spans="1:7">
      <c r="A547" s="17">
        <v>39500</v>
      </c>
      <c r="B547" s="18">
        <v>2.4074</v>
      </c>
      <c r="C547" s="18">
        <v>3.5724999999999998</v>
      </c>
      <c r="D547" s="18">
        <v>2.2155</v>
      </c>
      <c r="E547" s="18">
        <v>4.7336999999999998</v>
      </c>
      <c r="F547" s="16">
        <v>38</v>
      </c>
      <c r="G547" s="15" t="s">
        <v>17</v>
      </c>
    </row>
    <row r="548" spans="1:7">
      <c r="A548" s="17">
        <v>39503</v>
      </c>
      <c r="B548" s="18">
        <v>2.4049</v>
      </c>
      <c r="C548" s="18">
        <v>3.5630000000000002</v>
      </c>
      <c r="D548" s="18">
        <v>2.206</v>
      </c>
      <c r="E548" s="18">
        <v>4.7267000000000001</v>
      </c>
      <c r="F548" s="16">
        <v>39</v>
      </c>
      <c r="G548" s="15" t="s">
        <v>17</v>
      </c>
    </row>
    <row r="549" spans="1:7">
      <c r="A549" s="17">
        <v>39504</v>
      </c>
      <c r="B549" s="18">
        <v>2.3784999999999998</v>
      </c>
      <c r="C549" s="18">
        <v>3.5318000000000001</v>
      </c>
      <c r="D549" s="18">
        <v>2.1871</v>
      </c>
      <c r="E549" s="18">
        <v>4.6784999999999997</v>
      </c>
      <c r="F549" s="16">
        <v>40</v>
      </c>
      <c r="G549" s="15" t="s">
        <v>17</v>
      </c>
    </row>
    <row r="550" spans="1:7">
      <c r="A550" s="17">
        <v>39505</v>
      </c>
      <c r="B550" s="18">
        <v>2.3506999999999998</v>
      </c>
      <c r="C550" s="18">
        <v>3.5394999999999999</v>
      </c>
      <c r="D550" s="18">
        <v>2.1993</v>
      </c>
      <c r="E550" s="18">
        <v>4.6768999999999998</v>
      </c>
      <c r="F550" s="16">
        <v>41</v>
      </c>
      <c r="G550" s="15" t="s">
        <v>17</v>
      </c>
    </row>
    <row r="551" spans="1:7">
      <c r="A551" s="17">
        <v>39506</v>
      </c>
      <c r="B551" s="18">
        <v>2.3319999999999999</v>
      </c>
      <c r="C551" s="18">
        <v>3.5219</v>
      </c>
      <c r="D551" s="18">
        <v>2.1941000000000002</v>
      </c>
      <c r="E551" s="18">
        <v>4.6207000000000003</v>
      </c>
      <c r="F551" s="16">
        <v>42</v>
      </c>
      <c r="G551" s="15" t="s">
        <v>17</v>
      </c>
    </row>
    <row r="552" spans="1:7">
      <c r="A552" s="17">
        <v>39507</v>
      </c>
      <c r="B552" s="18">
        <v>2.3155000000000001</v>
      </c>
      <c r="C552" s="18">
        <v>3.5204</v>
      </c>
      <c r="D552" s="18">
        <v>2.2082999999999999</v>
      </c>
      <c r="E552" s="18">
        <v>4.5900999999999996</v>
      </c>
      <c r="F552" s="16">
        <v>43</v>
      </c>
      <c r="G552" s="15" t="s">
        <v>17</v>
      </c>
    </row>
    <row r="553" spans="1:7">
      <c r="A553" s="17">
        <v>39510</v>
      </c>
      <c r="B553" s="18">
        <v>2.3304999999999998</v>
      </c>
      <c r="C553" s="18">
        <v>3.5356000000000001</v>
      </c>
      <c r="D553" s="18">
        <v>2.2402000000000002</v>
      </c>
      <c r="E553" s="18">
        <v>4.6284000000000001</v>
      </c>
      <c r="F553" s="16">
        <v>44</v>
      </c>
      <c r="G553" s="15" t="s">
        <v>17</v>
      </c>
    </row>
    <row r="554" spans="1:7">
      <c r="A554" s="17">
        <v>39511</v>
      </c>
      <c r="B554" s="18">
        <v>2.3170999999999999</v>
      </c>
      <c r="C554" s="18">
        <v>3.5221</v>
      </c>
      <c r="D554" s="18">
        <v>2.2303000000000002</v>
      </c>
      <c r="E554" s="18">
        <v>4.6001000000000003</v>
      </c>
      <c r="F554" s="16">
        <v>45</v>
      </c>
      <c r="G554" s="15" t="s">
        <v>17</v>
      </c>
    </row>
    <row r="555" spans="1:7">
      <c r="A555" s="17">
        <v>39512</v>
      </c>
      <c r="B555" s="18">
        <v>2.3254999999999999</v>
      </c>
      <c r="C555" s="18">
        <v>3.5289999999999999</v>
      </c>
      <c r="D555" s="18">
        <v>2.2320000000000002</v>
      </c>
      <c r="E555" s="18">
        <v>4.6013000000000002</v>
      </c>
      <c r="F555" s="16">
        <v>46</v>
      </c>
      <c r="G555" s="15" t="s">
        <v>17</v>
      </c>
    </row>
    <row r="556" spans="1:7">
      <c r="A556" s="17">
        <v>39513</v>
      </c>
      <c r="B556" s="18">
        <v>2.3075000000000001</v>
      </c>
      <c r="C556" s="18">
        <v>3.5379</v>
      </c>
      <c r="D556" s="18">
        <v>2.2372999999999998</v>
      </c>
      <c r="E556" s="18">
        <v>4.6026999999999996</v>
      </c>
      <c r="F556" s="16">
        <v>47</v>
      </c>
      <c r="G556" s="15" t="s">
        <v>17</v>
      </c>
    </row>
    <row r="557" spans="1:7">
      <c r="A557" s="17">
        <v>39514</v>
      </c>
      <c r="B557" s="18">
        <v>2.3189000000000002</v>
      </c>
      <c r="C557" s="18">
        <v>3.5701999999999998</v>
      </c>
      <c r="D557" s="18">
        <v>2.2722000000000002</v>
      </c>
      <c r="E557" s="18">
        <v>4.6680999999999999</v>
      </c>
      <c r="F557" s="16">
        <v>48</v>
      </c>
      <c r="G557" s="15" t="s">
        <v>17</v>
      </c>
    </row>
    <row r="558" spans="1:7">
      <c r="A558" s="17">
        <v>39517</v>
      </c>
      <c r="B558" s="18">
        <v>2.3212999999999999</v>
      </c>
      <c r="C558" s="18">
        <v>3.57</v>
      </c>
      <c r="D558" s="18">
        <v>2.2717000000000001</v>
      </c>
      <c r="E558" s="18">
        <v>4.6868999999999996</v>
      </c>
      <c r="F558" s="16">
        <v>49</v>
      </c>
      <c r="G558" s="15" t="s">
        <v>17</v>
      </c>
    </row>
    <row r="559" spans="1:7">
      <c r="A559" s="17">
        <v>39518</v>
      </c>
      <c r="B559" s="18">
        <v>2.3028</v>
      </c>
      <c r="C559" s="18">
        <v>3.5457999999999998</v>
      </c>
      <c r="D559" s="18">
        <v>2.2593000000000001</v>
      </c>
      <c r="E559" s="18">
        <v>4.6378000000000004</v>
      </c>
      <c r="F559" s="16">
        <v>50</v>
      </c>
      <c r="G559" s="15" t="s">
        <v>17</v>
      </c>
    </row>
    <row r="560" spans="1:7">
      <c r="A560" s="17">
        <v>39519</v>
      </c>
      <c r="B560" s="18">
        <v>2.2915000000000001</v>
      </c>
      <c r="C560" s="18">
        <v>3.528</v>
      </c>
      <c r="D560" s="18">
        <v>2.2246000000000001</v>
      </c>
      <c r="E560" s="18">
        <v>4.6120999999999999</v>
      </c>
      <c r="F560" s="16">
        <v>51</v>
      </c>
      <c r="G560" s="15" t="s">
        <v>17</v>
      </c>
    </row>
    <row r="561" spans="1:7">
      <c r="A561" s="17">
        <v>39520</v>
      </c>
      <c r="B561" s="18">
        <v>2.2740999999999998</v>
      </c>
      <c r="C561" s="18">
        <v>3.5445000000000002</v>
      </c>
      <c r="D561" s="18">
        <v>2.2547999999999999</v>
      </c>
      <c r="E561" s="18">
        <v>4.6296999999999997</v>
      </c>
      <c r="F561" s="16">
        <v>52</v>
      </c>
      <c r="G561" s="15" t="s">
        <v>17</v>
      </c>
    </row>
    <row r="562" spans="1:7">
      <c r="A562" s="17">
        <v>39521</v>
      </c>
      <c r="B562" s="18">
        <v>2.2664</v>
      </c>
      <c r="C562" s="18">
        <v>3.5306999999999999</v>
      </c>
      <c r="D562" s="18">
        <v>2.2435999999999998</v>
      </c>
      <c r="E562" s="18">
        <v>4.5998000000000001</v>
      </c>
      <c r="F562" s="16">
        <v>53</v>
      </c>
      <c r="G562" s="15" t="s">
        <v>17</v>
      </c>
    </row>
    <row r="563" spans="1:7">
      <c r="A563" s="17">
        <v>39524</v>
      </c>
      <c r="B563" s="18">
        <v>2.2559999999999998</v>
      </c>
      <c r="C563" s="18">
        <v>3.5613000000000001</v>
      </c>
      <c r="D563" s="18">
        <v>2.2957000000000001</v>
      </c>
      <c r="E563" s="18">
        <v>4.5488999999999997</v>
      </c>
      <c r="F563" s="16">
        <v>54</v>
      </c>
      <c r="G563" s="15" t="s">
        <v>17</v>
      </c>
    </row>
    <row r="564" spans="1:7">
      <c r="A564" s="17">
        <v>39525</v>
      </c>
      <c r="B564" s="18">
        <v>2.2440000000000002</v>
      </c>
      <c r="C564" s="18">
        <v>3.5419999999999998</v>
      </c>
      <c r="D564" s="18">
        <v>2.2726999999999999</v>
      </c>
      <c r="E564" s="18">
        <v>4.5087000000000002</v>
      </c>
      <c r="F564" s="16">
        <v>55</v>
      </c>
      <c r="G564" s="15" t="s">
        <v>17</v>
      </c>
    </row>
    <row r="565" spans="1:7">
      <c r="A565" s="17">
        <v>39526</v>
      </c>
      <c r="B565" s="18">
        <v>2.2442000000000002</v>
      </c>
      <c r="C565" s="18">
        <v>3.5369999999999999</v>
      </c>
      <c r="D565" s="18">
        <v>2.2646000000000002</v>
      </c>
      <c r="E565" s="18">
        <v>4.4960000000000004</v>
      </c>
      <c r="F565" s="16">
        <v>56</v>
      </c>
      <c r="G565" s="15" t="s">
        <v>17</v>
      </c>
    </row>
    <row r="566" spans="1:7">
      <c r="A566" s="17">
        <v>39527</v>
      </c>
      <c r="B566" s="18">
        <v>2.2841</v>
      </c>
      <c r="C566" s="18">
        <v>3.5333000000000001</v>
      </c>
      <c r="D566" s="18">
        <v>2.2530000000000001</v>
      </c>
      <c r="E566" s="18">
        <v>4.5145</v>
      </c>
      <c r="F566" s="16">
        <v>57</v>
      </c>
      <c r="G566" s="15" t="s">
        <v>17</v>
      </c>
    </row>
    <row r="567" spans="1:7">
      <c r="A567" s="17">
        <v>39528</v>
      </c>
      <c r="B567" s="18">
        <v>2.2881999999999998</v>
      </c>
      <c r="C567" s="18">
        <v>3.5335999999999999</v>
      </c>
      <c r="D567" s="18">
        <v>2.2675000000000001</v>
      </c>
      <c r="E567" s="18">
        <v>4.5406000000000004</v>
      </c>
      <c r="F567" s="16">
        <v>58</v>
      </c>
      <c r="G567" s="15" t="s">
        <v>17</v>
      </c>
    </row>
    <row r="568" spans="1:7">
      <c r="A568" s="17">
        <v>39532</v>
      </c>
      <c r="B568" s="18">
        <v>2.2688000000000001</v>
      </c>
      <c r="C568" s="18">
        <v>3.528</v>
      </c>
      <c r="D568" s="18">
        <v>2.2391999999999999</v>
      </c>
      <c r="E568" s="18">
        <v>4.5186999999999999</v>
      </c>
      <c r="F568" s="16">
        <v>59</v>
      </c>
      <c r="G568" s="15" t="s">
        <v>17</v>
      </c>
    </row>
    <row r="569" spans="1:7">
      <c r="A569" s="17">
        <v>39533</v>
      </c>
      <c r="B569" s="18">
        <v>2.2488999999999999</v>
      </c>
      <c r="C569" s="18">
        <v>3.5346000000000002</v>
      </c>
      <c r="D569" s="18">
        <v>2.2486000000000002</v>
      </c>
      <c r="E569" s="18">
        <v>4.5054999999999996</v>
      </c>
      <c r="F569" s="16">
        <v>60</v>
      </c>
      <c r="G569" s="15" t="s">
        <v>17</v>
      </c>
    </row>
    <row r="570" spans="1:7">
      <c r="A570" s="17">
        <v>39534</v>
      </c>
      <c r="B570" s="18">
        <v>2.2355999999999998</v>
      </c>
      <c r="C570" s="18">
        <v>3.5259999999999998</v>
      </c>
      <c r="D570" s="18">
        <v>2.2441</v>
      </c>
      <c r="E570" s="18">
        <v>4.4916999999999998</v>
      </c>
      <c r="F570" s="16">
        <v>61</v>
      </c>
      <c r="G570" s="15" t="s">
        <v>17</v>
      </c>
    </row>
    <row r="571" spans="1:7">
      <c r="A571" s="17">
        <v>39535</v>
      </c>
      <c r="B571" s="18">
        <v>2.2363</v>
      </c>
      <c r="C571" s="18">
        <v>3.5270000000000001</v>
      </c>
      <c r="D571" s="18">
        <v>2.2444000000000002</v>
      </c>
      <c r="E571" s="18">
        <v>4.4588999999999999</v>
      </c>
      <c r="F571" s="16">
        <v>62</v>
      </c>
      <c r="G571" s="15" t="s">
        <v>17</v>
      </c>
    </row>
    <row r="572" spans="1:7">
      <c r="A572" s="17">
        <v>39538</v>
      </c>
      <c r="B572" s="18">
        <v>2.2305000000000001</v>
      </c>
      <c r="C572" s="18">
        <v>3.5257999999999998</v>
      </c>
      <c r="D572" s="18">
        <v>2.2446000000000002</v>
      </c>
      <c r="E572" s="18">
        <v>4.4265999999999996</v>
      </c>
      <c r="F572" s="16">
        <v>63</v>
      </c>
      <c r="G572" s="15" t="s">
        <v>17</v>
      </c>
    </row>
    <row r="573" spans="1:7">
      <c r="A573" s="17">
        <v>39539</v>
      </c>
      <c r="B573" s="18">
        <v>2.2389999999999999</v>
      </c>
      <c r="C573" s="18">
        <v>3.5110000000000001</v>
      </c>
      <c r="D573" s="18">
        <v>2.2309999999999999</v>
      </c>
      <c r="E573" s="18">
        <v>4.4288999999999996</v>
      </c>
      <c r="F573" s="16">
        <v>64</v>
      </c>
      <c r="G573" s="15" t="s">
        <v>17</v>
      </c>
    </row>
    <row r="574" spans="1:7">
      <c r="A574" s="17">
        <v>39540</v>
      </c>
      <c r="B574" s="18">
        <v>2.2349999999999999</v>
      </c>
      <c r="C574" s="18">
        <v>3.4948999999999999</v>
      </c>
      <c r="D574" s="18">
        <v>2.21</v>
      </c>
      <c r="E574" s="18">
        <v>4.4298000000000002</v>
      </c>
      <c r="F574" s="16">
        <v>65</v>
      </c>
      <c r="G574" s="15" t="s">
        <v>17</v>
      </c>
    </row>
    <row r="575" spans="1:7">
      <c r="A575" s="17">
        <v>39541</v>
      </c>
      <c r="B575" s="18">
        <v>2.2315</v>
      </c>
      <c r="C575" s="18">
        <v>3.4815</v>
      </c>
      <c r="D575" s="18">
        <v>2.1972</v>
      </c>
      <c r="E575" s="18">
        <v>4.4245999999999999</v>
      </c>
      <c r="F575" s="16">
        <v>66</v>
      </c>
      <c r="G575" s="15" t="s">
        <v>17</v>
      </c>
    </row>
    <row r="576" spans="1:7">
      <c r="A576" s="17">
        <v>39542</v>
      </c>
      <c r="B576" s="18">
        <v>2.2174999999999998</v>
      </c>
      <c r="C576" s="18">
        <v>3.4828000000000001</v>
      </c>
      <c r="D576" s="18">
        <v>2.1996000000000002</v>
      </c>
      <c r="E576" s="18">
        <v>4.4340999999999999</v>
      </c>
      <c r="F576" s="16">
        <v>67</v>
      </c>
      <c r="G576" s="15" t="s">
        <v>17</v>
      </c>
    </row>
    <row r="577" spans="1:7">
      <c r="A577" s="17">
        <v>39545</v>
      </c>
      <c r="B577" s="18">
        <v>2.2084000000000001</v>
      </c>
      <c r="C577" s="18">
        <v>3.4639000000000002</v>
      </c>
      <c r="D577" s="18">
        <v>2.1762999999999999</v>
      </c>
      <c r="E577" s="18">
        <v>4.3863000000000003</v>
      </c>
      <c r="F577" s="16">
        <v>68</v>
      </c>
      <c r="G577" s="15" t="s">
        <v>17</v>
      </c>
    </row>
    <row r="578" spans="1:7">
      <c r="A578" s="17">
        <v>39546</v>
      </c>
      <c r="B578" s="18">
        <v>2.2018</v>
      </c>
      <c r="C578" s="18">
        <v>3.4689000000000001</v>
      </c>
      <c r="D578" s="18">
        <v>2.1816</v>
      </c>
      <c r="E578" s="18">
        <v>4.3521999999999998</v>
      </c>
      <c r="F578" s="16">
        <v>69</v>
      </c>
      <c r="G578" s="15" t="s">
        <v>17</v>
      </c>
    </row>
    <row r="579" spans="1:7">
      <c r="A579" s="17">
        <v>39547</v>
      </c>
      <c r="B579" s="18">
        <v>2.1997</v>
      </c>
      <c r="C579" s="18">
        <v>3.4580000000000002</v>
      </c>
      <c r="D579" s="18">
        <v>2.1728999999999998</v>
      </c>
      <c r="E579" s="18">
        <v>4.3331</v>
      </c>
      <c r="F579" s="16">
        <v>70</v>
      </c>
      <c r="G579" s="15" t="s">
        <v>17</v>
      </c>
    </row>
    <row r="580" spans="1:7">
      <c r="A580" s="17">
        <v>39548</v>
      </c>
      <c r="B580" s="18">
        <v>2.1755</v>
      </c>
      <c r="C580" s="18">
        <v>3.452</v>
      </c>
      <c r="D580" s="18">
        <v>2.1924000000000001</v>
      </c>
      <c r="E580" s="18">
        <v>4.3015999999999996</v>
      </c>
      <c r="F580" s="16">
        <v>71</v>
      </c>
      <c r="G580" s="15" t="s">
        <v>17</v>
      </c>
    </row>
    <row r="581" spans="1:7">
      <c r="A581" s="17">
        <v>39549</v>
      </c>
      <c r="B581" s="18">
        <v>2.16</v>
      </c>
      <c r="C581" s="18">
        <v>3.42</v>
      </c>
      <c r="D581" s="18">
        <v>2.1532</v>
      </c>
      <c r="E581" s="18">
        <v>4.2675000000000001</v>
      </c>
      <c r="F581" s="16">
        <v>72</v>
      </c>
      <c r="G581" s="15" t="s">
        <v>17</v>
      </c>
    </row>
    <row r="582" spans="1:7">
      <c r="A582" s="17">
        <v>39552</v>
      </c>
      <c r="B582" s="18">
        <v>2.173</v>
      </c>
      <c r="C582" s="18">
        <v>3.4295</v>
      </c>
      <c r="D582" s="18">
        <v>2.17</v>
      </c>
      <c r="E582" s="18">
        <v>4.2866</v>
      </c>
      <c r="F582" s="16">
        <v>73</v>
      </c>
      <c r="G582" s="15" t="s">
        <v>17</v>
      </c>
    </row>
    <row r="583" spans="1:7">
      <c r="A583" s="17">
        <v>39553</v>
      </c>
      <c r="B583" s="18">
        <v>2.15</v>
      </c>
      <c r="C583" s="18">
        <v>3.4117999999999999</v>
      </c>
      <c r="D583" s="18">
        <v>2.157</v>
      </c>
      <c r="E583" s="18">
        <v>4.2419000000000002</v>
      </c>
      <c r="F583" s="16">
        <v>74</v>
      </c>
      <c r="G583" s="15" t="s">
        <v>17</v>
      </c>
    </row>
    <row r="584" spans="1:7">
      <c r="A584" s="17">
        <v>39554</v>
      </c>
      <c r="B584" s="18">
        <v>2.1509999999999998</v>
      </c>
      <c r="C584" s="18">
        <v>3.4095</v>
      </c>
      <c r="D584" s="18">
        <v>2.1436999999999999</v>
      </c>
      <c r="E584" s="18">
        <v>4.2362000000000002</v>
      </c>
      <c r="F584" s="16">
        <v>75</v>
      </c>
      <c r="G584" s="15" t="s">
        <v>17</v>
      </c>
    </row>
    <row r="585" spans="1:7">
      <c r="A585" s="17">
        <v>39555</v>
      </c>
      <c r="B585" s="18">
        <v>2.1501999999999999</v>
      </c>
      <c r="C585" s="18">
        <v>3.4304999999999999</v>
      </c>
      <c r="D585" s="18">
        <v>2.1528999999999998</v>
      </c>
      <c r="E585" s="18">
        <v>4.2469999999999999</v>
      </c>
      <c r="F585" s="16">
        <v>76</v>
      </c>
      <c r="G585" s="15" t="s">
        <v>17</v>
      </c>
    </row>
    <row r="586" spans="1:7">
      <c r="A586" s="17">
        <v>39556</v>
      </c>
      <c r="B586" s="18">
        <v>2.1499000000000001</v>
      </c>
      <c r="C586" s="18">
        <v>3.4295</v>
      </c>
      <c r="D586" s="18">
        <v>2.1377000000000002</v>
      </c>
      <c r="E586" s="18">
        <v>4.2933000000000003</v>
      </c>
      <c r="F586" s="16">
        <v>77</v>
      </c>
      <c r="G586" s="15" t="s">
        <v>17</v>
      </c>
    </row>
    <row r="587" spans="1:7">
      <c r="A587" s="17">
        <v>39559</v>
      </c>
      <c r="B587" s="18">
        <v>2.1596000000000002</v>
      </c>
      <c r="C587" s="18">
        <v>3.4258000000000002</v>
      </c>
      <c r="D587" s="18">
        <v>2.1333000000000002</v>
      </c>
      <c r="E587" s="18">
        <v>4.2941000000000003</v>
      </c>
      <c r="F587" s="16">
        <v>78</v>
      </c>
      <c r="G587" s="15" t="s">
        <v>17</v>
      </c>
    </row>
    <row r="588" spans="1:7">
      <c r="A588" s="17">
        <v>39560</v>
      </c>
      <c r="B588" s="18">
        <v>2.1444000000000001</v>
      </c>
      <c r="C588" s="18">
        <v>3.4178000000000002</v>
      </c>
      <c r="D588" s="18">
        <v>2.1278000000000001</v>
      </c>
      <c r="E588" s="18">
        <v>4.2473000000000001</v>
      </c>
      <c r="F588" s="16">
        <v>79</v>
      </c>
      <c r="G588" s="15" t="s">
        <v>17</v>
      </c>
    </row>
    <row r="589" spans="1:7">
      <c r="A589" s="17">
        <v>39561</v>
      </c>
      <c r="B589" s="18">
        <v>2.1339999999999999</v>
      </c>
      <c r="C589" s="18">
        <v>3.4074</v>
      </c>
      <c r="D589" s="18">
        <v>2.1198000000000001</v>
      </c>
      <c r="E589" s="18">
        <v>4.2545000000000002</v>
      </c>
      <c r="F589" s="16">
        <v>80</v>
      </c>
      <c r="G589" s="15" t="s">
        <v>17</v>
      </c>
    </row>
    <row r="590" spans="1:7">
      <c r="A590" s="17">
        <v>39562</v>
      </c>
      <c r="B590" s="18">
        <v>2.17</v>
      </c>
      <c r="C590" s="18">
        <v>3.4182000000000001</v>
      </c>
      <c r="D590" s="18">
        <v>2.1192000000000002</v>
      </c>
      <c r="E590" s="18">
        <v>4.2926000000000002</v>
      </c>
      <c r="F590" s="16">
        <v>81</v>
      </c>
      <c r="G590" s="15" t="s">
        <v>17</v>
      </c>
    </row>
    <row r="591" spans="1:7">
      <c r="A591" s="17">
        <v>39563</v>
      </c>
      <c r="B591" s="18">
        <v>2.2044000000000001</v>
      </c>
      <c r="C591" s="18">
        <v>3.4352</v>
      </c>
      <c r="D591" s="18">
        <v>2.1196000000000002</v>
      </c>
      <c r="E591" s="18">
        <v>4.3552</v>
      </c>
      <c r="F591" s="16">
        <v>82</v>
      </c>
      <c r="G591" s="15" t="s">
        <v>17</v>
      </c>
    </row>
    <row r="592" spans="1:7">
      <c r="A592" s="17">
        <v>39566</v>
      </c>
      <c r="B592" s="18">
        <v>2.2002000000000002</v>
      </c>
      <c r="C592" s="18">
        <v>3.4416000000000002</v>
      </c>
      <c r="D592" s="18">
        <v>2.1294</v>
      </c>
      <c r="E592" s="18">
        <v>4.3586999999999998</v>
      </c>
      <c r="F592" s="16">
        <v>83</v>
      </c>
      <c r="G592" s="15" t="s">
        <v>17</v>
      </c>
    </row>
    <row r="593" spans="1:7">
      <c r="A593" s="17">
        <v>39567</v>
      </c>
      <c r="B593" s="18">
        <v>2.2115</v>
      </c>
      <c r="C593" s="18">
        <v>3.4460000000000002</v>
      </c>
      <c r="D593" s="18">
        <v>2.1337000000000002</v>
      </c>
      <c r="E593" s="18">
        <v>4.3837000000000002</v>
      </c>
      <c r="F593" s="16">
        <v>84</v>
      </c>
      <c r="G593" s="15" t="s">
        <v>17</v>
      </c>
    </row>
    <row r="594" spans="1:7">
      <c r="A594" s="17">
        <v>39568</v>
      </c>
      <c r="B594" s="18">
        <v>2.2267000000000001</v>
      </c>
      <c r="C594" s="18">
        <v>3.4603999999999999</v>
      </c>
      <c r="D594" s="18">
        <v>2.1436999999999999</v>
      </c>
      <c r="E594" s="18">
        <v>4.3822000000000001</v>
      </c>
      <c r="F594" s="16">
        <v>85</v>
      </c>
      <c r="G594" s="15" t="s">
        <v>17</v>
      </c>
    </row>
    <row r="595" spans="1:7">
      <c r="A595" s="17">
        <v>39570</v>
      </c>
      <c r="B595" s="18">
        <v>2.2290999999999999</v>
      </c>
      <c r="C595" s="18">
        <v>3.4518</v>
      </c>
      <c r="D595" s="18">
        <v>2.1269</v>
      </c>
      <c r="E595" s="18">
        <v>4.4237000000000002</v>
      </c>
      <c r="F595" s="16">
        <v>86</v>
      </c>
      <c r="G595" s="15" t="s">
        <v>17</v>
      </c>
    </row>
    <row r="596" spans="1:7">
      <c r="A596" s="17">
        <v>39573</v>
      </c>
      <c r="B596" s="18">
        <v>2.2199</v>
      </c>
      <c r="C596" s="18">
        <v>3.44</v>
      </c>
      <c r="D596" s="18">
        <v>2.1099000000000001</v>
      </c>
      <c r="E596" s="18">
        <v>4.383</v>
      </c>
      <c r="F596" s="16">
        <v>87</v>
      </c>
      <c r="G596" s="15" t="s">
        <v>17</v>
      </c>
    </row>
    <row r="597" spans="1:7">
      <c r="A597" s="17">
        <v>39574</v>
      </c>
      <c r="B597" s="18">
        <v>2.2202999999999999</v>
      </c>
      <c r="C597" s="18">
        <v>3.4384999999999999</v>
      </c>
      <c r="D597" s="18">
        <v>2.1126</v>
      </c>
      <c r="E597" s="18">
        <v>4.3593999999999999</v>
      </c>
      <c r="F597" s="16">
        <v>88</v>
      </c>
      <c r="G597" s="15" t="s">
        <v>17</v>
      </c>
    </row>
    <row r="598" spans="1:7">
      <c r="A598" s="17">
        <v>39575</v>
      </c>
      <c r="B598" s="18">
        <v>2.2141999999999999</v>
      </c>
      <c r="C598" s="18">
        <v>3.4285000000000001</v>
      </c>
      <c r="D598" s="18">
        <v>2.101</v>
      </c>
      <c r="E598" s="18">
        <v>4.3395999999999999</v>
      </c>
      <c r="F598" s="16">
        <v>89</v>
      </c>
      <c r="G598" s="15" t="s">
        <v>17</v>
      </c>
    </row>
    <row r="599" spans="1:7">
      <c r="A599" s="17">
        <v>39576</v>
      </c>
      <c r="B599" s="18">
        <v>2.2303000000000002</v>
      </c>
      <c r="C599" s="18">
        <v>3.4217</v>
      </c>
      <c r="D599" s="18">
        <v>2.1133999999999999</v>
      </c>
      <c r="E599" s="18">
        <v>4.3731</v>
      </c>
      <c r="F599" s="16">
        <v>90</v>
      </c>
      <c r="G599" s="15" t="s">
        <v>17</v>
      </c>
    </row>
    <row r="600" spans="1:7">
      <c r="A600" s="17">
        <v>39577</v>
      </c>
      <c r="B600" s="18">
        <v>2.2006000000000001</v>
      </c>
      <c r="C600" s="18">
        <v>3.4054000000000002</v>
      </c>
      <c r="D600" s="18">
        <v>2.1105999999999998</v>
      </c>
      <c r="E600" s="18">
        <v>4.2980999999999998</v>
      </c>
      <c r="F600" s="16">
        <v>91</v>
      </c>
      <c r="G600" s="15" t="s">
        <v>17</v>
      </c>
    </row>
    <row r="601" spans="1:7">
      <c r="A601" s="17">
        <v>39580</v>
      </c>
      <c r="B601" s="18">
        <v>2.1995</v>
      </c>
      <c r="C601" s="18">
        <v>3.3944999999999999</v>
      </c>
      <c r="D601" s="18">
        <v>2.0979000000000001</v>
      </c>
      <c r="E601" s="18">
        <v>4.3056000000000001</v>
      </c>
      <c r="F601" s="16">
        <v>92</v>
      </c>
      <c r="G601" s="15" t="s">
        <v>17</v>
      </c>
    </row>
    <row r="602" spans="1:7">
      <c r="A602" s="17">
        <v>39581</v>
      </c>
      <c r="B602" s="18">
        <v>2.1861000000000002</v>
      </c>
      <c r="C602" s="18">
        <v>3.3845999999999998</v>
      </c>
      <c r="D602" s="18">
        <v>2.0889000000000002</v>
      </c>
      <c r="E602" s="18">
        <v>4.2618999999999998</v>
      </c>
      <c r="F602" s="16">
        <v>93</v>
      </c>
      <c r="G602" s="15" t="s">
        <v>17</v>
      </c>
    </row>
    <row r="603" spans="1:7">
      <c r="A603" s="17">
        <v>39582</v>
      </c>
      <c r="B603" s="18">
        <v>2.2010000000000001</v>
      </c>
      <c r="C603" s="18">
        <v>3.3934000000000002</v>
      </c>
      <c r="D603" s="18">
        <v>2.0777999999999999</v>
      </c>
      <c r="E603" s="18">
        <v>4.2771999999999997</v>
      </c>
      <c r="F603" s="16">
        <v>94</v>
      </c>
      <c r="G603" s="15" t="s">
        <v>17</v>
      </c>
    </row>
    <row r="604" spans="1:7">
      <c r="A604" s="17">
        <v>39583</v>
      </c>
      <c r="B604" s="18">
        <v>2.1913</v>
      </c>
      <c r="C604" s="18">
        <v>3.4009999999999998</v>
      </c>
      <c r="D604" s="18">
        <v>2.0815000000000001</v>
      </c>
      <c r="E604" s="18">
        <v>4.2671000000000001</v>
      </c>
      <c r="F604" s="16">
        <v>95</v>
      </c>
      <c r="G604" s="15" t="s">
        <v>17</v>
      </c>
    </row>
    <row r="605" spans="1:7">
      <c r="A605" s="17">
        <v>39584</v>
      </c>
      <c r="B605" s="18">
        <v>2.1861000000000002</v>
      </c>
      <c r="C605" s="18">
        <v>3.3883999999999999</v>
      </c>
      <c r="D605" s="18">
        <v>2.0771999999999999</v>
      </c>
      <c r="E605" s="18">
        <v>4.2610999999999999</v>
      </c>
      <c r="F605" s="16">
        <v>96</v>
      </c>
      <c r="G605" s="15" t="s">
        <v>17</v>
      </c>
    </row>
    <row r="606" spans="1:7">
      <c r="A606" s="17">
        <v>39587</v>
      </c>
      <c r="B606" s="18">
        <v>2.165</v>
      </c>
      <c r="C606" s="18">
        <v>3.3826999999999998</v>
      </c>
      <c r="D606" s="18">
        <v>2.0773000000000001</v>
      </c>
      <c r="E606" s="18">
        <v>4.2450999999999999</v>
      </c>
      <c r="F606" s="16">
        <v>97</v>
      </c>
      <c r="G606" s="15" t="s">
        <v>17</v>
      </c>
    </row>
    <row r="607" spans="1:7">
      <c r="A607" s="17">
        <v>39588</v>
      </c>
      <c r="B607" s="18">
        <v>2.1758000000000002</v>
      </c>
      <c r="C607" s="18">
        <v>3.3929999999999998</v>
      </c>
      <c r="D607" s="18">
        <v>2.0823</v>
      </c>
      <c r="E607" s="18">
        <v>4.2636000000000003</v>
      </c>
      <c r="F607" s="16">
        <v>98</v>
      </c>
      <c r="G607" s="15" t="s">
        <v>17</v>
      </c>
    </row>
    <row r="608" spans="1:7">
      <c r="A608" s="17">
        <v>39589</v>
      </c>
      <c r="B608" s="18">
        <v>2.1522000000000001</v>
      </c>
      <c r="C608" s="18">
        <v>3.3835999999999999</v>
      </c>
      <c r="D608" s="18">
        <v>2.081</v>
      </c>
      <c r="E608" s="18">
        <v>4.2298</v>
      </c>
      <c r="F608" s="16">
        <v>99</v>
      </c>
      <c r="G608" s="15" t="s">
        <v>17</v>
      </c>
    </row>
    <row r="609" spans="1:7">
      <c r="A609" s="17">
        <v>39591</v>
      </c>
      <c r="B609" s="18">
        <v>2.1675</v>
      </c>
      <c r="C609" s="18">
        <v>3.4095</v>
      </c>
      <c r="D609" s="18">
        <v>2.1069</v>
      </c>
      <c r="E609" s="18">
        <v>4.2851999999999997</v>
      </c>
      <c r="F609" s="16">
        <v>100</v>
      </c>
      <c r="G609" s="15" t="s">
        <v>17</v>
      </c>
    </row>
    <row r="610" spans="1:7">
      <c r="A610" s="17">
        <v>39594</v>
      </c>
      <c r="B610" s="18">
        <v>2.1623000000000001</v>
      </c>
      <c r="C610" s="18">
        <v>3.4043999999999999</v>
      </c>
      <c r="D610" s="18">
        <v>2.1052</v>
      </c>
      <c r="E610" s="18">
        <v>4.2756999999999996</v>
      </c>
      <c r="F610" s="16">
        <v>101</v>
      </c>
      <c r="G610" s="15" t="s">
        <v>17</v>
      </c>
    </row>
    <row r="611" spans="1:7">
      <c r="A611" s="17">
        <v>39595</v>
      </c>
      <c r="B611" s="18">
        <v>2.1577999999999999</v>
      </c>
      <c r="C611" s="18">
        <v>3.4015</v>
      </c>
      <c r="D611" s="18">
        <v>2.1052</v>
      </c>
      <c r="E611" s="18">
        <v>4.2636000000000003</v>
      </c>
      <c r="F611" s="16">
        <v>102</v>
      </c>
      <c r="G611" s="15" t="s">
        <v>17</v>
      </c>
    </row>
    <row r="612" spans="1:7">
      <c r="A612" s="17">
        <v>39596</v>
      </c>
      <c r="B612" s="18">
        <v>2.161</v>
      </c>
      <c r="C612" s="18">
        <v>3.3973</v>
      </c>
      <c r="D612" s="18">
        <v>2.0952000000000002</v>
      </c>
      <c r="E612" s="18">
        <v>4.2786999999999997</v>
      </c>
      <c r="F612" s="16">
        <v>103</v>
      </c>
      <c r="G612" s="15" t="s">
        <v>17</v>
      </c>
    </row>
    <row r="613" spans="1:7">
      <c r="A613" s="17">
        <v>39597</v>
      </c>
      <c r="B613" s="18">
        <v>2.1728000000000001</v>
      </c>
      <c r="C613" s="18">
        <v>3.3822999999999999</v>
      </c>
      <c r="D613" s="18">
        <v>2.0771000000000002</v>
      </c>
      <c r="E613" s="18">
        <v>4.2838000000000003</v>
      </c>
      <c r="F613" s="16">
        <v>104</v>
      </c>
      <c r="G613" s="15" t="s">
        <v>17</v>
      </c>
    </row>
    <row r="614" spans="1:7">
      <c r="A614" s="17">
        <v>39598</v>
      </c>
      <c r="B614" s="18">
        <v>2.1823999999999999</v>
      </c>
      <c r="C614" s="18">
        <v>3.3788</v>
      </c>
      <c r="D614" s="18">
        <v>2.0767000000000002</v>
      </c>
      <c r="E614" s="18">
        <v>4.3003999999999998</v>
      </c>
      <c r="F614" s="16">
        <v>105</v>
      </c>
      <c r="G614" s="15" t="s">
        <v>17</v>
      </c>
    </row>
    <row r="615" spans="1:7">
      <c r="A615" s="17">
        <v>39601</v>
      </c>
      <c r="B615" s="18">
        <v>2.1749999999999998</v>
      </c>
      <c r="C615" s="18">
        <v>3.3835999999999999</v>
      </c>
      <c r="D615" s="18">
        <v>2.0914999999999999</v>
      </c>
      <c r="E615" s="18">
        <v>4.2710999999999997</v>
      </c>
      <c r="F615" s="16">
        <v>106</v>
      </c>
      <c r="G615" s="15" t="s">
        <v>17</v>
      </c>
    </row>
    <row r="616" spans="1:7">
      <c r="A616" s="17">
        <v>39602</v>
      </c>
      <c r="B616" s="18">
        <v>2.1610999999999998</v>
      </c>
      <c r="C616" s="18">
        <v>3.3744999999999998</v>
      </c>
      <c r="D616" s="18">
        <v>2.1002000000000001</v>
      </c>
      <c r="E616" s="18">
        <v>4.2512999999999996</v>
      </c>
      <c r="F616" s="16">
        <v>107</v>
      </c>
      <c r="G616" s="15" t="s">
        <v>17</v>
      </c>
    </row>
    <row r="617" spans="1:7">
      <c r="A617" s="17">
        <v>39603</v>
      </c>
      <c r="B617" s="18">
        <v>2.1842999999999999</v>
      </c>
      <c r="C617" s="18">
        <v>3.3763000000000001</v>
      </c>
      <c r="D617" s="18">
        <v>2.1000999999999999</v>
      </c>
      <c r="E617" s="18">
        <v>4.2718999999999996</v>
      </c>
      <c r="F617" s="16">
        <v>108</v>
      </c>
      <c r="G617" s="15" t="s">
        <v>17</v>
      </c>
    </row>
    <row r="618" spans="1:7">
      <c r="A618" s="17">
        <v>39604</v>
      </c>
      <c r="B618" s="18">
        <v>2.1844999999999999</v>
      </c>
      <c r="C618" s="18">
        <v>3.3708</v>
      </c>
      <c r="D618" s="18">
        <v>2.0861000000000001</v>
      </c>
      <c r="E618" s="18">
        <v>4.2573999999999996</v>
      </c>
      <c r="F618" s="16">
        <v>109</v>
      </c>
      <c r="G618" s="15" t="s">
        <v>17</v>
      </c>
    </row>
    <row r="619" spans="1:7">
      <c r="A619" s="17">
        <v>39605</v>
      </c>
      <c r="B619" s="18">
        <v>2.1726999999999999</v>
      </c>
      <c r="C619" s="18">
        <v>3.3889999999999998</v>
      </c>
      <c r="D619" s="18">
        <v>2.0895000000000001</v>
      </c>
      <c r="E619" s="18">
        <v>4.2500999999999998</v>
      </c>
      <c r="F619" s="16">
        <v>110</v>
      </c>
      <c r="G619" s="15" t="s">
        <v>17</v>
      </c>
    </row>
    <row r="620" spans="1:7">
      <c r="A620" s="17">
        <v>39608</v>
      </c>
      <c r="B620" s="18">
        <v>2.1446999999999998</v>
      </c>
      <c r="C620" s="18">
        <v>3.3923000000000001</v>
      </c>
      <c r="D620" s="18">
        <v>2.1046999999999998</v>
      </c>
      <c r="E620" s="18">
        <v>4.2388000000000003</v>
      </c>
      <c r="F620" s="16">
        <v>111</v>
      </c>
      <c r="G620" s="15" t="s">
        <v>17</v>
      </c>
    </row>
    <row r="621" spans="1:7">
      <c r="A621" s="17">
        <v>39609</v>
      </c>
      <c r="B621" s="18">
        <v>2.1755</v>
      </c>
      <c r="C621" s="18">
        <v>3.3784999999999998</v>
      </c>
      <c r="D621" s="18">
        <v>2.1004</v>
      </c>
      <c r="E621" s="18">
        <v>4.2603999999999997</v>
      </c>
      <c r="F621" s="16">
        <v>112</v>
      </c>
      <c r="G621" s="15" t="s">
        <v>17</v>
      </c>
    </row>
    <row r="622" spans="1:7">
      <c r="A622" s="17">
        <v>39610</v>
      </c>
      <c r="B622" s="18">
        <v>2.1787000000000001</v>
      </c>
      <c r="C622" s="18">
        <v>3.3734000000000002</v>
      </c>
      <c r="D622" s="18">
        <v>2.0912000000000002</v>
      </c>
      <c r="E622" s="18">
        <v>4.2556000000000003</v>
      </c>
      <c r="F622" s="16">
        <v>113</v>
      </c>
      <c r="G622" s="15" t="s">
        <v>17</v>
      </c>
    </row>
    <row r="623" spans="1:7">
      <c r="A623" s="17">
        <v>39611</v>
      </c>
      <c r="B623" s="18">
        <v>2.1941000000000002</v>
      </c>
      <c r="C623" s="18">
        <v>3.3862999999999999</v>
      </c>
      <c r="D623" s="18">
        <v>2.1065999999999998</v>
      </c>
      <c r="E623" s="18">
        <v>4.2790999999999997</v>
      </c>
      <c r="F623" s="16">
        <v>114</v>
      </c>
      <c r="G623" s="15" t="s">
        <v>17</v>
      </c>
    </row>
    <row r="624" spans="1:7">
      <c r="A624" s="17">
        <v>39612</v>
      </c>
      <c r="B624" s="18">
        <v>2.2035</v>
      </c>
      <c r="C624" s="18">
        <v>3.3915000000000002</v>
      </c>
      <c r="D624" s="18">
        <v>2.1063000000000001</v>
      </c>
      <c r="E624" s="18">
        <v>4.2911000000000001</v>
      </c>
      <c r="F624" s="16">
        <v>115</v>
      </c>
      <c r="G624" s="15" t="s">
        <v>17</v>
      </c>
    </row>
    <row r="625" spans="1:7">
      <c r="A625" s="17">
        <v>39615</v>
      </c>
      <c r="B625" s="18">
        <v>2.1941000000000002</v>
      </c>
      <c r="C625" s="18">
        <v>3.387</v>
      </c>
      <c r="D625" s="18">
        <v>2.0996000000000001</v>
      </c>
      <c r="E625" s="18">
        <v>4.2944000000000004</v>
      </c>
      <c r="F625" s="16">
        <v>116</v>
      </c>
      <c r="G625" s="15" t="s">
        <v>17</v>
      </c>
    </row>
    <row r="626" spans="1:7">
      <c r="A626" s="17">
        <v>39616</v>
      </c>
      <c r="B626" s="18">
        <v>2.1835</v>
      </c>
      <c r="C626" s="18">
        <v>3.3852000000000002</v>
      </c>
      <c r="D626" s="18">
        <v>2.0958000000000001</v>
      </c>
      <c r="E626" s="18">
        <v>4.2877999999999998</v>
      </c>
      <c r="F626" s="16">
        <v>117</v>
      </c>
      <c r="G626" s="15" t="s">
        <v>17</v>
      </c>
    </row>
    <row r="627" spans="1:7">
      <c r="A627" s="17">
        <v>39617</v>
      </c>
      <c r="B627" s="18">
        <v>2.1804999999999999</v>
      </c>
      <c r="C627" s="18">
        <v>3.3765000000000001</v>
      </c>
      <c r="D627" s="18">
        <v>2.0872000000000002</v>
      </c>
      <c r="E627" s="18">
        <v>4.2580999999999998</v>
      </c>
      <c r="F627" s="16">
        <v>118</v>
      </c>
      <c r="G627" s="15" t="s">
        <v>17</v>
      </c>
    </row>
    <row r="628" spans="1:7">
      <c r="A628" s="17">
        <v>39618</v>
      </c>
      <c r="B628" s="18">
        <v>2.1730999999999998</v>
      </c>
      <c r="C628" s="18">
        <v>3.3685</v>
      </c>
      <c r="D628" s="18">
        <v>2.0840000000000001</v>
      </c>
      <c r="E628" s="18">
        <v>4.2790999999999997</v>
      </c>
      <c r="F628" s="16">
        <v>119</v>
      </c>
      <c r="G628" s="15" t="s">
        <v>17</v>
      </c>
    </row>
    <row r="629" spans="1:7">
      <c r="A629" s="17">
        <v>39619</v>
      </c>
      <c r="B629" s="18">
        <v>2.1625000000000001</v>
      </c>
      <c r="C629" s="18">
        <v>3.3662000000000001</v>
      </c>
      <c r="D629" s="18">
        <v>2.0790000000000002</v>
      </c>
      <c r="E629" s="18">
        <v>4.2643000000000004</v>
      </c>
      <c r="F629" s="16">
        <v>120</v>
      </c>
      <c r="G629" s="15" t="s">
        <v>17</v>
      </c>
    </row>
    <row r="630" spans="1:7">
      <c r="A630" s="17">
        <v>39622</v>
      </c>
      <c r="B630" s="18">
        <v>2.1680999999999999</v>
      </c>
      <c r="C630" s="18">
        <v>3.3656999999999999</v>
      </c>
      <c r="D630" s="18">
        <v>2.0785</v>
      </c>
      <c r="E630" s="18">
        <v>4.2634999999999996</v>
      </c>
      <c r="F630" s="16">
        <v>121</v>
      </c>
      <c r="G630" s="15" t="s">
        <v>17</v>
      </c>
    </row>
    <row r="631" spans="1:7">
      <c r="A631" s="17">
        <v>39623</v>
      </c>
      <c r="B631" s="18">
        <v>2.1604999999999999</v>
      </c>
      <c r="C631" s="18">
        <v>3.3635000000000002</v>
      </c>
      <c r="D631" s="18">
        <v>2.0748000000000002</v>
      </c>
      <c r="E631" s="18">
        <v>4.2495000000000003</v>
      </c>
      <c r="F631" s="16">
        <v>122</v>
      </c>
      <c r="G631" s="15" t="s">
        <v>17</v>
      </c>
    </row>
    <row r="632" spans="1:7">
      <c r="A632" s="17">
        <v>39624</v>
      </c>
      <c r="B632" s="18">
        <v>2.1537999999999999</v>
      </c>
      <c r="C632" s="18">
        <v>3.3584999999999998</v>
      </c>
      <c r="D632" s="18">
        <v>2.0701999999999998</v>
      </c>
      <c r="E632" s="18">
        <v>4.2423000000000002</v>
      </c>
      <c r="F632" s="16">
        <v>123</v>
      </c>
      <c r="G632" s="15" t="s">
        <v>17</v>
      </c>
    </row>
    <row r="633" spans="1:7">
      <c r="A633" s="17">
        <v>39625</v>
      </c>
      <c r="B633" s="18">
        <v>2.1419999999999999</v>
      </c>
      <c r="C633" s="18">
        <v>3.3584999999999998</v>
      </c>
      <c r="D633" s="18">
        <v>2.073</v>
      </c>
      <c r="E633" s="18">
        <v>4.2375999999999996</v>
      </c>
      <c r="F633" s="16">
        <v>124</v>
      </c>
      <c r="G633" s="15" t="s">
        <v>17</v>
      </c>
    </row>
    <row r="634" spans="1:7">
      <c r="A634" s="17">
        <v>39626</v>
      </c>
      <c r="B634" s="18">
        <v>2.1366000000000001</v>
      </c>
      <c r="C634" s="18">
        <v>3.3694000000000002</v>
      </c>
      <c r="D634" s="18">
        <v>2.0972</v>
      </c>
      <c r="E634" s="18">
        <v>4.2446000000000002</v>
      </c>
      <c r="F634" s="16">
        <v>125</v>
      </c>
      <c r="G634" s="15" t="s">
        <v>17</v>
      </c>
    </row>
    <row r="635" spans="1:7">
      <c r="A635" s="17">
        <v>39629</v>
      </c>
      <c r="B635" s="18">
        <v>2.1194000000000002</v>
      </c>
      <c r="C635" s="18">
        <v>3.3542000000000001</v>
      </c>
      <c r="D635" s="18">
        <v>2.0907</v>
      </c>
      <c r="E635" s="18">
        <v>4.2271000000000001</v>
      </c>
      <c r="F635" s="16">
        <v>126</v>
      </c>
      <c r="G635" s="15" t="s">
        <v>17</v>
      </c>
    </row>
    <row r="636" spans="1:7">
      <c r="A636" s="17">
        <v>39630</v>
      </c>
      <c r="B636" s="18">
        <v>2.1293000000000002</v>
      </c>
      <c r="C636" s="18">
        <v>3.3542999999999998</v>
      </c>
      <c r="D636" s="18">
        <v>2.0880999999999998</v>
      </c>
      <c r="E636" s="18">
        <v>4.2529000000000003</v>
      </c>
      <c r="F636" s="16">
        <v>127</v>
      </c>
      <c r="G636" s="15" t="s">
        <v>17</v>
      </c>
    </row>
    <row r="637" spans="1:7">
      <c r="A637" s="17">
        <v>39631</v>
      </c>
      <c r="B637" s="18">
        <v>2.1221999999999999</v>
      </c>
      <c r="C637" s="18">
        <v>3.3557999999999999</v>
      </c>
      <c r="D637" s="18">
        <v>2.0815000000000001</v>
      </c>
      <c r="E637" s="18">
        <v>4.2173999999999996</v>
      </c>
      <c r="F637" s="16">
        <v>128</v>
      </c>
      <c r="G637" s="15" t="s">
        <v>17</v>
      </c>
    </row>
    <row r="638" spans="1:7">
      <c r="A638" s="17">
        <v>39632</v>
      </c>
      <c r="B638" s="18">
        <v>2.1139999999999999</v>
      </c>
      <c r="C638" s="18">
        <v>3.3559000000000001</v>
      </c>
      <c r="D638" s="18">
        <v>2.0829</v>
      </c>
      <c r="E638" s="18">
        <v>4.2000999999999999</v>
      </c>
      <c r="F638" s="16">
        <v>129</v>
      </c>
      <c r="G638" s="15" t="s">
        <v>17</v>
      </c>
    </row>
    <row r="639" spans="1:7">
      <c r="A639" s="17">
        <v>39633</v>
      </c>
      <c r="B639" s="18">
        <v>2.1198999999999999</v>
      </c>
      <c r="C639" s="18">
        <v>3.3273000000000001</v>
      </c>
      <c r="D639" s="18">
        <v>2.0663</v>
      </c>
      <c r="E639" s="18">
        <v>4.1985000000000001</v>
      </c>
      <c r="F639" s="16">
        <v>130</v>
      </c>
      <c r="G639" s="15" t="s">
        <v>17</v>
      </c>
    </row>
    <row r="640" spans="1:7">
      <c r="A640" s="17">
        <v>39636</v>
      </c>
      <c r="B640" s="18">
        <v>2.1193</v>
      </c>
      <c r="C640" s="18">
        <v>3.3155000000000001</v>
      </c>
      <c r="D640" s="18">
        <v>2.0554000000000001</v>
      </c>
      <c r="E640" s="18">
        <v>4.1778000000000004</v>
      </c>
      <c r="F640" s="16">
        <v>131</v>
      </c>
      <c r="G640" s="15" t="s">
        <v>17</v>
      </c>
    </row>
    <row r="641" spans="1:7">
      <c r="A641" s="17">
        <v>39637</v>
      </c>
      <c r="B641" s="18">
        <v>2.1015000000000001</v>
      </c>
      <c r="C641" s="18">
        <v>3.3052000000000001</v>
      </c>
      <c r="D641" s="18">
        <v>2.0550000000000002</v>
      </c>
      <c r="E641" s="18">
        <v>4.1563999999999997</v>
      </c>
      <c r="F641" s="16">
        <v>132</v>
      </c>
      <c r="G641" s="15" t="s">
        <v>17</v>
      </c>
    </row>
    <row r="642" spans="1:7">
      <c r="A642" s="17">
        <v>39638</v>
      </c>
      <c r="B642" s="18">
        <v>2.0956000000000001</v>
      </c>
      <c r="C642" s="18">
        <v>3.2841</v>
      </c>
      <c r="D642" s="18">
        <v>2.0265</v>
      </c>
      <c r="E642" s="18">
        <v>4.1265000000000001</v>
      </c>
      <c r="F642" s="16">
        <v>133</v>
      </c>
      <c r="G642" s="15" t="s">
        <v>17</v>
      </c>
    </row>
    <row r="643" spans="1:7">
      <c r="A643" s="17">
        <v>39639</v>
      </c>
      <c r="B643" s="18">
        <v>2.0842999999999998</v>
      </c>
      <c r="C643" s="18">
        <v>3.2736000000000001</v>
      </c>
      <c r="D643" s="18">
        <v>2.0182000000000002</v>
      </c>
      <c r="E643" s="18">
        <v>4.1139000000000001</v>
      </c>
      <c r="F643" s="16">
        <v>134</v>
      </c>
      <c r="G643" s="15" t="s">
        <v>17</v>
      </c>
    </row>
    <row r="644" spans="1:7">
      <c r="A644" s="17">
        <v>39640</v>
      </c>
      <c r="B644" s="18">
        <v>2.0710000000000002</v>
      </c>
      <c r="C644" s="18">
        <v>3.2690000000000001</v>
      </c>
      <c r="D644" s="18">
        <v>2.0137</v>
      </c>
      <c r="E644" s="18">
        <v>4.0952000000000002</v>
      </c>
      <c r="F644" s="16">
        <v>135</v>
      </c>
      <c r="G644" s="15" t="s">
        <v>17</v>
      </c>
    </row>
    <row r="645" spans="1:7">
      <c r="A645" s="17">
        <v>39643</v>
      </c>
      <c r="B645" s="18">
        <v>2.0529000000000002</v>
      </c>
      <c r="C645" s="18">
        <v>3.2564000000000002</v>
      </c>
      <c r="D645" s="18">
        <v>2.0068000000000001</v>
      </c>
      <c r="E645" s="18">
        <v>4.0686</v>
      </c>
      <c r="F645" s="16">
        <v>136</v>
      </c>
      <c r="G645" s="15" t="s">
        <v>17</v>
      </c>
    </row>
    <row r="646" spans="1:7">
      <c r="A646" s="17">
        <v>39644</v>
      </c>
      <c r="B646" s="18">
        <v>2.0405000000000002</v>
      </c>
      <c r="C646" s="18">
        <v>3.2602000000000002</v>
      </c>
      <c r="D646" s="18">
        <v>2.0247999999999999</v>
      </c>
      <c r="E646" s="18">
        <v>4.1018999999999997</v>
      </c>
      <c r="F646" s="16">
        <v>137</v>
      </c>
      <c r="G646" s="15" t="s">
        <v>17</v>
      </c>
    </row>
    <row r="647" spans="1:7">
      <c r="A647" s="17">
        <v>39645</v>
      </c>
      <c r="B647" s="18">
        <v>2.0276000000000001</v>
      </c>
      <c r="C647" s="18">
        <v>3.2301000000000002</v>
      </c>
      <c r="D647" s="18">
        <v>2.0131999999999999</v>
      </c>
      <c r="E647" s="18">
        <v>4.0651000000000002</v>
      </c>
      <c r="F647" s="16">
        <v>138</v>
      </c>
      <c r="G647" s="15" t="s">
        <v>17</v>
      </c>
    </row>
    <row r="648" spans="1:7">
      <c r="A648" s="17">
        <v>39646</v>
      </c>
      <c r="B648" s="18">
        <v>2.0331000000000001</v>
      </c>
      <c r="C648" s="18">
        <v>3.2244999999999999</v>
      </c>
      <c r="D648" s="18">
        <v>2.0001000000000002</v>
      </c>
      <c r="E648" s="18">
        <v>4.0656999999999996</v>
      </c>
      <c r="F648" s="16">
        <v>139</v>
      </c>
      <c r="G648" s="15" t="s">
        <v>17</v>
      </c>
    </row>
    <row r="649" spans="1:7">
      <c r="A649" s="17">
        <v>39647</v>
      </c>
      <c r="B649" s="18">
        <v>2.0308999999999999</v>
      </c>
      <c r="C649" s="18">
        <v>3.2204999999999999</v>
      </c>
      <c r="D649" s="18">
        <v>1.9899</v>
      </c>
      <c r="E649" s="18">
        <v>4.0488999999999997</v>
      </c>
      <c r="F649" s="16">
        <v>140</v>
      </c>
      <c r="G649" s="15" t="s">
        <v>17</v>
      </c>
    </row>
    <row r="650" spans="1:7">
      <c r="A650" s="17">
        <v>39650</v>
      </c>
      <c r="B650" s="18">
        <v>2.0219999999999998</v>
      </c>
      <c r="C650" s="18">
        <v>3.2145999999999999</v>
      </c>
      <c r="D650" s="18">
        <v>1.9833000000000001</v>
      </c>
      <c r="E650" s="18">
        <v>4.0335999999999999</v>
      </c>
      <c r="F650" s="16">
        <v>141</v>
      </c>
      <c r="G650" s="15" t="s">
        <v>17</v>
      </c>
    </row>
    <row r="651" spans="1:7">
      <c r="A651" s="17">
        <v>39651</v>
      </c>
      <c r="B651" s="18">
        <v>2.0234999999999999</v>
      </c>
      <c r="C651" s="18">
        <v>3.2229999999999999</v>
      </c>
      <c r="D651" s="18">
        <v>1.9911000000000001</v>
      </c>
      <c r="E651" s="18">
        <v>4.0563000000000002</v>
      </c>
      <c r="F651" s="16">
        <v>142</v>
      </c>
      <c r="G651" s="15" t="s">
        <v>17</v>
      </c>
    </row>
    <row r="652" spans="1:7">
      <c r="A652" s="17">
        <v>39652</v>
      </c>
      <c r="B652" s="18">
        <v>2.0720000000000001</v>
      </c>
      <c r="C652" s="18">
        <v>3.2603</v>
      </c>
      <c r="D652" s="18">
        <v>2.0013999999999998</v>
      </c>
      <c r="E652" s="18">
        <v>4.1298000000000004</v>
      </c>
      <c r="F652" s="16">
        <v>143</v>
      </c>
      <c r="G652" s="15" t="s">
        <v>17</v>
      </c>
    </row>
    <row r="653" spans="1:7">
      <c r="A653" s="17">
        <v>39653</v>
      </c>
      <c r="B653" s="18">
        <v>2.0655000000000001</v>
      </c>
      <c r="C653" s="18">
        <v>3.2370000000000001</v>
      </c>
      <c r="D653" s="18">
        <v>1.9905999999999999</v>
      </c>
      <c r="E653" s="18">
        <v>4.1047000000000002</v>
      </c>
      <c r="F653" s="16">
        <v>144</v>
      </c>
      <c r="G653" s="15" t="s">
        <v>17</v>
      </c>
    </row>
    <row r="654" spans="1:7">
      <c r="A654" s="17">
        <v>39654</v>
      </c>
      <c r="B654" s="18">
        <v>2.0419999999999998</v>
      </c>
      <c r="C654" s="18">
        <v>3.206</v>
      </c>
      <c r="D654" s="18">
        <v>1.9741</v>
      </c>
      <c r="E654" s="18">
        <v>4.0621</v>
      </c>
      <c r="F654" s="16">
        <v>145</v>
      </c>
      <c r="G654" s="15" t="s">
        <v>17</v>
      </c>
    </row>
    <row r="655" spans="1:7">
      <c r="A655" s="17">
        <v>39657</v>
      </c>
      <c r="B655" s="18">
        <v>2.04</v>
      </c>
      <c r="C655" s="18">
        <v>3.2080000000000002</v>
      </c>
      <c r="D655" s="18">
        <v>1.9706999999999999</v>
      </c>
      <c r="E655" s="18">
        <v>4.0526</v>
      </c>
      <c r="F655" s="16">
        <v>146</v>
      </c>
      <c r="G655" s="15" t="s">
        <v>17</v>
      </c>
    </row>
    <row r="656" spans="1:7">
      <c r="A656" s="17">
        <v>39658</v>
      </c>
      <c r="B656" s="18">
        <v>2.0493999999999999</v>
      </c>
      <c r="C656" s="18">
        <v>3.2252000000000001</v>
      </c>
      <c r="D656" s="18">
        <v>1.9821</v>
      </c>
      <c r="E656" s="18">
        <v>4.0846</v>
      </c>
      <c r="F656" s="16">
        <v>147</v>
      </c>
      <c r="G656" s="15" t="s">
        <v>17</v>
      </c>
    </row>
    <row r="657" spans="1:7">
      <c r="A657" s="17">
        <v>39659</v>
      </c>
      <c r="B657" s="18">
        <v>2.0539000000000001</v>
      </c>
      <c r="C657" s="18">
        <v>3.2063000000000001</v>
      </c>
      <c r="D657" s="18">
        <v>1.9668000000000001</v>
      </c>
      <c r="E657" s="18">
        <v>4.0749000000000004</v>
      </c>
      <c r="F657" s="16">
        <v>148</v>
      </c>
      <c r="G657" s="15" t="s">
        <v>17</v>
      </c>
    </row>
    <row r="658" spans="1:7">
      <c r="A658" s="17">
        <v>39660</v>
      </c>
      <c r="B658" s="18">
        <v>2.0508999999999999</v>
      </c>
      <c r="C658" s="18">
        <v>3.2025999999999999</v>
      </c>
      <c r="D658" s="18">
        <v>1.9596</v>
      </c>
      <c r="E658" s="18">
        <v>4.0636999999999999</v>
      </c>
      <c r="F658" s="16">
        <v>149</v>
      </c>
      <c r="G658" s="15" t="s">
        <v>17</v>
      </c>
    </row>
    <row r="659" spans="1:7">
      <c r="A659" s="17">
        <v>39661</v>
      </c>
      <c r="B659" s="18">
        <v>2.0665</v>
      </c>
      <c r="C659" s="18">
        <v>3.2170000000000001</v>
      </c>
      <c r="D659" s="18">
        <v>1.9722999999999999</v>
      </c>
      <c r="E659" s="18">
        <v>4.0879000000000003</v>
      </c>
      <c r="F659" s="16">
        <v>150</v>
      </c>
      <c r="G659" s="15" t="s">
        <v>17</v>
      </c>
    </row>
    <row r="660" spans="1:7">
      <c r="A660" s="17">
        <v>39664</v>
      </c>
      <c r="B660" s="18">
        <v>2.06</v>
      </c>
      <c r="C660" s="18">
        <v>3.21</v>
      </c>
      <c r="D660" s="18">
        <v>1.9651000000000001</v>
      </c>
      <c r="E660" s="18">
        <v>4.0557999999999996</v>
      </c>
      <c r="F660" s="16">
        <v>151</v>
      </c>
      <c r="G660" s="15" t="s">
        <v>17</v>
      </c>
    </row>
    <row r="661" spans="1:7">
      <c r="A661" s="17">
        <v>39665</v>
      </c>
      <c r="B661" s="18">
        <v>2.0777000000000001</v>
      </c>
      <c r="C661" s="18">
        <v>3.2191999999999998</v>
      </c>
      <c r="D661" s="18">
        <v>1.9735</v>
      </c>
      <c r="E661" s="18">
        <v>4.0640999999999998</v>
      </c>
      <c r="F661" s="16">
        <v>152</v>
      </c>
      <c r="G661" s="15" t="s">
        <v>17</v>
      </c>
    </row>
    <row r="662" spans="1:7">
      <c r="A662" s="17">
        <v>39666</v>
      </c>
      <c r="B662" s="18">
        <v>2.0874999999999999</v>
      </c>
      <c r="C662" s="18">
        <v>3.2305000000000001</v>
      </c>
      <c r="D662" s="18">
        <v>1.9834000000000001</v>
      </c>
      <c r="E662" s="18">
        <v>4.0781000000000001</v>
      </c>
      <c r="F662" s="16">
        <v>153</v>
      </c>
      <c r="G662" s="15" t="s">
        <v>17</v>
      </c>
    </row>
    <row r="663" spans="1:7">
      <c r="A663" s="17">
        <v>39667</v>
      </c>
      <c r="B663" s="18">
        <v>2.0975000000000001</v>
      </c>
      <c r="C663" s="18">
        <v>3.246</v>
      </c>
      <c r="D663" s="18">
        <v>1.9875</v>
      </c>
      <c r="E663" s="18">
        <v>4.0904999999999996</v>
      </c>
      <c r="F663" s="16">
        <v>154</v>
      </c>
      <c r="G663" s="15" t="s">
        <v>17</v>
      </c>
    </row>
    <row r="664" spans="1:7">
      <c r="A664" s="17">
        <v>39668</v>
      </c>
      <c r="B664" s="18">
        <v>2.1495000000000002</v>
      </c>
      <c r="C664" s="18">
        <v>3.26</v>
      </c>
      <c r="D664" s="18">
        <v>2.0036</v>
      </c>
      <c r="E664" s="18">
        <v>4.1439000000000004</v>
      </c>
      <c r="F664" s="16">
        <v>155</v>
      </c>
      <c r="G664" s="15" t="s">
        <v>17</v>
      </c>
    </row>
    <row r="665" spans="1:7">
      <c r="A665" s="17">
        <v>39671</v>
      </c>
      <c r="B665" s="18">
        <v>2.1619999999999999</v>
      </c>
      <c r="C665" s="18">
        <v>3.2589999999999999</v>
      </c>
      <c r="D665" s="18">
        <v>2.0114000000000001</v>
      </c>
      <c r="E665" s="18">
        <v>4.1603000000000003</v>
      </c>
      <c r="F665" s="16">
        <v>156</v>
      </c>
      <c r="G665" s="15" t="s">
        <v>17</v>
      </c>
    </row>
    <row r="666" spans="1:7">
      <c r="A666" s="17">
        <v>39672</v>
      </c>
      <c r="B666" s="18">
        <v>2.2078000000000002</v>
      </c>
      <c r="C666" s="18">
        <v>3.2835000000000001</v>
      </c>
      <c r="D666" s="18">
        <v>2.0236999999999998</v>
      </c>
      <c r="E666" s="18">
        <v>4.1908000000000003</v>
      </c>
      <c r="F666" s="16">
        <v>157</v>
      </c>
      <c r="G666" s="15" t="s">
        <v>17</v>
      </c>
    </row>
    <row r="667" spans="1:7">
      <c r="A667" s="17">
        <v>39673</v>
      </c>
      <c r="B667" s="18">
        <v>2.1915</v>
      </c>
      <c r="C667" s="18">
        <v>3.2690000000000001</v>
      </c>
      <c r="D667" s="18">
        <v>2.0145</v>
      </c>
      <c r="E667" s="18">
        <v>4.1608999999999998</v>
      </c>
      <c r="F667" s="16">
        <v>158</v>
      </c>
      <c r="G667" s="15" t="s">
        <v>17</v>
      </c>
    </row>
    <row r="668" spans="1:7">
      <c r="A668" s="17">
        <v>39674</v>
      </c>
      <c r="B668" s="18">
        <v>2.2233000000000001</v>
      </c>
      <c r="C668" s="18">
        <v>3.3136999999999999</v>
      </c>
      <c r="D668" s="18">
        <v>2.0457999999999998</v>
      </c>
      <c r="E668" s="18">
        <v>4.1639999999999997</v>
      </c>
      <c r="F668" s="16">
        <v>159</v>
      </c>
      <c r="G668" s="15" t="s">
        <v>17</v>
      </c>
    </row>
    <row r="669" spans="1:7">
      <c r="A669" s="17">
        <v>39678</v>
      </c>
      <c r="B669" s="18">
        <v>2.2625000000000002</v>
      </c>
      <c r="C669" s="18">
        <v>3.3334999999999999</v>
      </c>
      <c r="D669" s="18">
        <v>2.0659000000000001</v>
      </c>
      <c r="E669" s="18">
        <v>4.2234999999999996</v>
      </c>
      <c r="F669" s="16">
        <v>160</v>
      </c>
      <c r="G669" s="15" t="s">
        <v>17</v>
      </c>
    </row>
    <row r="670" spans="1:7">
      <c r="A670" s="17">
        <v>39679</v>
      </c>
      <c r="B670" s="18">
        <v>2.2744</v>
      </c>
      <c r="C670" s="18">
        <v>3.3355000000000001</v>
      </c>
      <c r="D670" s="18">
        <v>2.0699000000000001</v>
      </c>
      <c r="E670" s="18">
        <v>4.2222</v>
      </c>
      <c r="F670" s="16">
        <v>161</v>
      </c>
      <c r="G670" s="15" t="s">
        <v>17</v>
      </c>
    </row>
    <row r="671" spans="1:7">
      <c r="A671" s="17">
        <v>39680</v>
      </c>
      <c r="B671" s="18">
        <v>2.2427000000000001</v>
      </c>
      <c r="C671" s="18">
        <v>3.3083</v>
      </c>
      <c r="D671" s="18">
        <v>2.0457000000000001</v>
      </c>
      <c r="E671" s="18">
        <v>4.1734999999999998</v>
      </c>
      <c r="F671" s="16">
        <v>162</v>
      </c>
      <c r="G671" s="15" t="s">
        <v>17</v>
      </c>
    </row>
    <row r="672" spans="1:7">
      <c r="A672" s="17">
        <v>39681</v>
      </c>
      <c r="B672" s="18">
        <v>2.2429999999999999</v>
      </c>
      <c r="C672" s="18">
        <v>3.3159999999999998</v>
      </c>
      <c r="D672" s="18">
        <v>2.0491000000000001</v>
      </c>
      <c r="E672" s="18">
        <v>4.1904000000000003</v>
      </c>
      <c r="F672" s="16">
        <v>163</v>
      </c>
      <c r="G672" s="15" t="s">
        <v>17</v>
      </c>
    </row>
    <row r="673" spans="1:7">
      <c r="A673" s="17">
        <v>39682</v>
      </c>
      <c r="B673" s="18">
        <v>2.2240000000000002</v>
      </c>
      <c r="C673" s="18">
        <v>3.3022</v>
      </c>
      <c r="D673" s="18">
        <v>2.0379999999999998</v>
      </c>
      <c r="E673" s="18">
        <v>4.1386000000000003</v>
      </c>
      <c r="F673" s="16">
        <v>164</v>
      </c>
      <c r="G673" s="15" t="s">
        <v>17</v>
      </c>
    </row>
    <row r="674" spans="1:7">
      <c r="A674" s="17">
        <v>39685</v>
      </c>
      <c r="B674" s="18">
        <v>2.2469999999999999</v>
      </c>
      <c r="C674" s="18">
        <v>3.3127</v>
      </c>
      <c r="D674" s="18">
        <v>2.0440999999999998</v>
      </c>
      <c r="E674" s="18">
        <v>4.1509999999999998</v>
      </c>
      <c r="F674" s="16">
        <v>165</v>
      </c>
      <c r="G674" s="15" t="s">
        <v>17</v>
      </c>
    </row>
    <row r="675" spans="1:7">
      <c r="A675" s="17">
        <v>39686</v>
      </c>
      <c r="B675" s="18">
        <v>2.2673999999999999</v>
      </c>
      <c r="C675" s="18">
        <v>3.3119999999999998</v>
      </c>
      <c r="D675" s="18">
        <v>2.0491999999999999</v>
      </c>
      <c r="E675" s="18">
        <v>4.1688999999999998</v>
      </c>
      <c r="F675" s="16">
        <v>166</v>
      </c>
      <c r="G675" s="15" t="s">
        <v>17</v>
      </c>
    </row>
    <row r="676" spans="1:7">
      <c r="A676" s="17">
        <v>39687</v>
      </c>
      <c r="B676" s="18">
        <v>2.2605</v>
      </c>
      <c r="C676" s="18">
        <v>3.3275000000000001</v>
      </c>
      <c r="D676" s="18">
        <v>2.0649000000000002</v>
      </c>
      <c r="E676" s="18">
        <v>4.1707999999999998</v>
      </c>
      <c r="F676" s="16">
        <v>167</v>
      </c>
      <c r="G676" s="15" t="s">
        <v>17</v>
      </c>
    </row>
    <row r="677" spans="1:7">
      <c r="A677" s="17">
        <v>39688</v>
      </c>
      <c r="B677" s="18">
        <v>2.2688000000000001</v>
      </c>
      <c r="C677" s="18">
        <v>3.3485</v>
      </c>
      <c r="D677" s="18">
        <v>2.0754000000000001</v>
      </c>
      <c r="E677" s="18">
        <v>4.1702000000000004</v>
      </c>
      <c r="F677" s="16">
        <v>168</v>
      </c>
      <c r="G677" s="15" t="s">
        <v>17</v>
      </c>
    </row>
    <row r="678" spans="1:7">
      <c r="A678" s="17">
        <v>39689</v>
      </c>
      <c r="B678" s="18">
        <v>2.2690999999999999</v>
      </c>
      <c r="C678" s="18">
        <v>3.3460000000000001</v>
      </c>
      <c r="D678" s="18">
        <v>2.0722999999999998</v>
      </c>
      <c r="E678" s="18">
        <v>4.1581000000000001</v>
      </c>
      <c r="F678" s="16">
        <v>169</v>
      </c>
      <c r="G678" s="15" t="s">
        <v>17</v>
      </c>
    </row>
    <row r="679" spans="1:7">
      <c r="A679" s="17">
        <v>39692</v>
      </c>
      <c r="B679" s="18">
        <v>2.2789999999999999</v>
      </c>
      <c r="C679" s="18">
        <v>3.3359999999999999</v>
      </c>
      <c r="D679" s="18">
        <v>2.0745</v>
      </c>
      <c r="E679" s="18">
        <v>4.1101000000000001</v>
      </c>
      <c r="F679" s="16">
        <v>170</v>
      </c>
      <c r="G679" s="15" t="s">
        <v>17</v>
      </c>
    </row>
    <row r="680" spans="1:7">
      <c r="A680" s="17">
        <v>39693</v>
      </c>
      <c r="B680" s="18">
        <v>2.3132999999999999</v>
      </c>
      <c r="C680" s="18">
        <v>3.3553000000000002</v>
      </c>
      <c r="D680" s="18">
        <v>2.0831</v>
      </c>
      <c r="E680" s="18">
        <v>4.1299000000000001</v>
      </c>
      <c r="F680" s="16">
        <v>171</v>
      </c>
      <c r="G680" s="15" t="s">
        <v>17</v>
      </c>
    </row>
    <row r="681" spans="1:7">
      <c r="A681" s="17">
        <v>39694</v>
      </c>
      <c r="B681" s="18">
        <v>2.3359999999999999</v>
      </c>
      <c r="C681" s="18">
        <v>3.367</v>
      </c>
      <c r="D681" s="18">
        <v>2.0962999999999998</v>
      </c>
      <c r="E681" s="18">
        <v>4.1426999999999996</v>
      </c>
      <c r="F681" s="16">
        <v>172</v>
      </c>
      <c r="G681" s="15" t="s">
        <v>17</v>
      </c>
    </row>
    <row r="682" spans="1:7">
      <c r="A682" s="17">
        <v>39695</v>
      </c>
      <c r="B682" s="18">
        <v>2.3262999999999998</v>
      </c>
      <c r="C682" s="18">
        <v>3.38</v>
      </c>
      <c r="D682" s="18">
        <v>2.1110000000000002</v>
      </c>
      <c r="E682" s="18">
        <v>4.1510999999999996</v>
      </c>
      <c r="F682" s="16">
        <v>173</v>
      </c>
      <c r="G682" s="15" t="s">
        <v>17</v>
      </c>
    </row>
    <row r="683" spans="1:7">
      <c r="A683" s="17">
        <v>39696</v>
      </c>
      <c r="B683" s="18">
        <v>2.4094000000000002</v>
      </c>
      <c r="C683" s="18">
        <v>3.4325000000000001</v>
      </c>
      <c r="D683" s="18">
        <v>2.1636000000000002</v>
      </c>
      <c r="E683" s="18">
        <v>4.2495000000000003</v>
      </c>
      <c r="F683" s="16">
        <v>174</v>
      </c>
      <c r="G683" s="15" t="s">
        <v>17</v>
      </c>
    </row>
    <row r="684" spans="1:7">
      <c r="A684" s="17">
        <v>39699</v>
      </c>
      <c r="B684" s="18">
        <v>2.4323999999999999</v>
      </c>
      <c r="C684" s="18">
        <v>3.4674</v>
      </c>
      <c r="D684" s="18">
        <v>2.1625999999999999</v>
      </c>
      <c r="E684" s="18">
        <v>4.3068</v>
      </c>
      <c r="F684" s="16">
        <v>175</v>
      </c>
      <c r="G684" s="15" t="s">
        <v>17</v>
      </c>
    </row>
    <row r="685" spans="1:7">
      <c r="A685" s="17">
        <v>39700</v>
      </c>
      <c r="B685" s="18">
        <v>2.4512999999999998</v>
      </c>
      <c r="C685" s="18">
        <v>3.4676999999999998</v>
      </c>
      <c r="D685" s="18">
        <v>2.1682000000000001</v>
      </c>
      <c r="E685" s="18">
        <v>4.3106</v>
      </c>
      <c r="F685" s="16">
        <v>176</v>
      </c>
      <c r="G685" s="15" t="s">
        <v>17</v>
      </c>
    </row>
    <row r="686" spans="1:7">
      <c r="A686" s="17">
        <v>39701</v>
      </c>
      <c r="B686" s="18">
        <v>2.4500000000000002</v>
      </c>
      <c r="C686" s="18">
        <v>3.4670000000000001</v>
      </c>
      <c r="D686" s="18">
        <v>2.1751999999999998</v>
      </c>
      <c r="E686" s="18">
        <v>4.3246000000000002</v>
      </c>
      <c r="F686" s="16">
        <v>177</v>
      </c>
      <c r="G686" s="15" t="s">
        <v>17</v>
      </c>
    </row>
    <row r="687" spans="1:7">
      <c r="A687" s="17">
        <v>39702</v>
      </c>
      <c r="B687" s="18">
        <v>2.4504999999999999</v>
      </c>
      <c r="C687" s="18">
        <v>3.4106000000000001</v>
      </c>
      <c r="D687" s="18">
        <v>2.1507999999999998</v>
      </c>
      <c r="E687" s="18">
        <v>4.2935999999999996</v>
      </c>
      <c r="F687" s="16">
        <v>178</v>
      </c>
      <c r="G687" s="15" t="s">
        <v>17</v>
      </c>
    </row>
    <row r="688" spans="1:7">
      <c r="A688" s="17">
        <v>39703</v>
      </c>
      <c r="B688" s="18">
        <v>2.3793000000000002</v>
      </c>
      <c r="C688" s="18">
        <v>3.3595000000000002</v>
      </c>
      <c r="D688" s="18">
        <v>2.0992000000000002</v>
      </c>
      <c r="E688" s="18">
        <v>4.2168000000000001</v>
      </c>
      <c r="F688" s="16">
        <v>179</v>
      </c>
      <c r="G688" s="15" t="s">
        <v>17</v>
      </c>
    </row>
    <row r="689" spans="1:7">
      <c r="A689" s="17">
        <v>39706</v>
      </c>
      <c r="B689" s="18">
        <v>2.3591000000000002</v>
      </c>
      <c r="C689" s="18">
        <v>3.3618000000000001</v>
      </c>
      <c r="D689" s="18">
        <v>2.1160999999999999</v>
      </c>
      <c r="E689" s="18">
        <v>4.2344999999999997</v>
      </c>
      <c r="F689" s="16">
        <v>180</v>
      </c>
      <c r="G689" s="15" t="s">
        <v>17</v>
      </c>
    </row>
    <row r="690" spans="1:7">
      <c r="A690" s="17">
        <v>39707</v>
      </c>
      <c r="B690" s="18">
        <v>2.3763000000000001</v>
      </c>
      <c r="C690" s="18">
        <v>3.3860999999999999</v>
      </c>
      <c r="D690" s="18">
        <v>2.1455000000000002</v>
      </c>
      <c r="E690" s="18">
        <v>4.2591999999999999</v>
      </c>
      <c r="F690" s="16">
        <v>181</v>
      </c>
      <c r="G690" s="15" t="s">
        <v>17</v>
      </c>
    </row>
    <row r="691" spans="1:7">
      <c r="A691" s="17">
        <v>39708</v>
      </c>
      <c r="B691" s="18">
        <v>2.3472</v>
      </c>
      <c r="C691" s="18">
        <v>3.3363</v>
      </c>
      <c r="D691" s="18">
        <v>2.0958999999999999</v>
      </c>
      <c r="E691" s="18">
        <v>4.1863000000000001</v>
      </c>
      <c r="F691" s="16">
        <v>182</v>
      </c>
      <c r="G691" s="15" t="s">
        <v>17</v>
      </c>
    </row>
    <row r="692" spans="1:7">
      <c r="A692" s="17">
        <v>39709</v>
      </c>
      <c r="B692" s="18">
        <v>2.3428</v>
      </c>
      <c r="C692" s="18">
        <v>3.371</v>
      </c>
      <c r="D692" s="18">
        <v>2.1259000000000001</v>
      </c>
      <c r="E692" s="18">
        <v>4.2609000000000004</v>
      </c>
      <c r="F692" s="16">
        <v>183</v>
      </c>
      <c r="G692" s="15" t="s">
        <v>17</v>
      </c>
    </row>
    <row r="693" spans="1:7">
      <c r="A693" s="17">
        <v>39710</v>
      </c>
      <c r="B693" s="18">
        <v>2.3380999999999998</v>
      </c>
      <c r="C693" s="18">
        <v>3.3163</v>
      </c>
      <c r="D693" s="18">
        <v>2.0790999999999999</v>
      </c>
      <c r="E693" s="18">
        <v>4.1993999999999998</v>
      </c>
      <c r="F693" s="16">
        <v>184</v>
      </c>
      <c r="G693" s="15" t="s">
        <v>17</v>
      </c>
    </row>
    <row r="694" spans="1:7">
      <c r="A694" s="17">
        <v>39713</v>
      </c>
      <c r="B694" s="18">
        <v>2.2480000000000002</v>
      </c>
      <c r="C694" s="18">
        <v>3.2749999999999999</v>
      </c>
      <c r="D694" s="18">
        <v>2.0478000000000001</v>
      </c>
      <c r="E694" s="18">
        <v>4.1429</v>
      </c>
      <c r="F694" s="16">
        <v>185</v>
      </c>
      <c r="G694" s="15" t="s">
        <v>17</v>
      </c>
    </row>
    <row r="695" spans="1:7">
      <c r="A695" s="17">
        <v>39714</v>
      </c>
      <c r="B695" s="18">
        <v>2.2492000000000001</v>
      </c>
      <c r="C695" s="18">
        <v>3.3098999999999998</v>
      </c>
      <c r="D695" s="18">
        <v>2.0771000000000002</v>
      </c>
      <c r="E695" s="18">
        <v>4.17</v>
      </c>
      <c r="F695" s="16">
        <v>186</v>
      </c>
      <c r="G695" s="15" t="s">
        <v>17</v>
      </c>
    </row>
    <row r="696" spans="1:7">
      <c r="A696" s="17">
        <v>39715</v>
      </c>
      <c r="B696" s="18">
        <v>2.2530999999999999</v>
      </c>
      <c r="C696" s="18">
        <v>3.3094000000000001</v>
      </c>
      <c r="D696" s="18">
        <v>2.073</v>
      </c>
      <c r="E696" s="18">
        <v>4.1875</v>
      </c>
      <c r="F696" s="16">
        <v>187</v>
      </c>
      <c r="G696" s="15" t="s">
        <v>17</v>
      </c>
    </row>
    <row r="697" spans="1:7">
      <c r="A697" s="17">
        <v>39716</v>
      </c>
      <c r="B697" s="18">
        <v>2.2663000000000002</v>
      </c>
      <c r="C697" s="18">
        <v>3.3340000000000001</v>
      </c>
      <c r="D697" s="18">
        <v>2.0914000000000001</v>
      </c>
      <c r="E697" s="18">
        <v>4.2179000000000002</v>
      </c>
      <c r="F697" s="16">
        <v>188</v>
      </c>
      <c r="G697" s="15" t="s">
        <v>17</v>
      </c>
    </row>
    <row r="698" spans="1:7">
      <c r="A698" s="17">
        <v>39717</v>
      </c>
      <c r="B698" s="18">
        <v>2.2985000000000002</v>
      </c>
      <c r="C698" s="18">
        <v>3.3574999999999999</v>
      </c>
      <c r="D698" s="18">
        <v>2.1118000000000001</v>
      </c>
      <c r="E698" s="18">
        <v>4.2282999999999999</v>
      </c>
      <c r="F698" s="16">
        <v>189</v>
      </c>
      <c r="G698" s="15" t="s">
        <v>17</v>
      </c>
    </row>
    <row r="699" spans="1:7">
      <c r="A699" s="17">
        <v>39720</v>
      </c>
      <c r="B699" s="18">
        <v>2.3641000000000001</v>
      </c>
      <c r="C699" s="18">
        <v>3.3948999999999998</v>
      </c>
      <c r="D699" s="18">
        <v>2.1412</v>
      </c>
      <c r="E699" s="18">
        <v>4.2682000000000002</v>
      </c>
      <c r="F699" s="16">
        <v>190</v>
      </c>
      <c r="G699" s="15" t="s">
        <v>17</v>
      </c>
    </row>
    <row r="700" spans="1:7">
      <c r="A700" s="17">
        <v>39721</v>
      </c>
      <c r="B700" s="18">
        <v>2.3708</v>
      </c>
      <c r="C700" s="18">
        <v>3.4083000000000001</v>
      </c>
      <c r="D700" s="18">
        <v>2.1587000000000001</v>
      </c>
      <c r="E700" s="18">
        <v>4.2885</v>
      </c>
      <c r="F700" s="16">
        <v>191</v>
      </c>
      <c r="G700" s="15" t="s">
        <v>17</v>
      </c>
    </row>
    <row r="701" spans="1:7">
      <c r="A701" s="17">
        <v>39722</v>
      </c>
      <c r="B701" s="18">
        <v>2.3895</v>
      </c>
      <c r="C701" s="18">
        <v>3.3774999999999999</v>
      </c>
      <c r="D701" s="18">
        <v>2.1377000000000002</v>
      </c>
      <c r="E701" s="18">
        <v>4.2523999999999997</v>
      </c>
      <c r="F701" s="16">
        <v>192</v>
      </c>
      <c r="G701" s="15" t="s">
        <v>17</v>
      </c>
    </row>
    <row r="702" spans="1:7">
      <c r="A702" s="17">
        <v>39723</v>
      </c>
      <c r="B702" s="18">
        <v>2.4470000000000001</v>
      </c>
      <c r="C702" s="18">
        <v>3.4024999999999999</v>
      </c>
      <c r="D702" s="18">
        <v>2.1623999999999999</v>
      </c>
      <c r="E702" s="18">
        <v>4.3201000000000001</v>
      </c>
      <c r="F702" s="16">
        <v>193</v>
      </c>
      <c r="G702" s="15" t="s">
        <v>17</v>
      </c>
    </row>
    <row r="703" spans="1:7">
      <c r="A703" s="17">
        <v>39724</v>
      </c>
      <c r="B703" s="18">
        <v>2.4676</v>
      </c>
      <c r="C703" s="18">
        <v>3.4188000000000001</v>
      </c>
      <c r="D703" s="18">
        <v>2.1796000000000002</v>
      </c>
      <c r="E703" s="18">
        <v>4.3606999999999996</v>
      </c>
      <c r="F703" s="16">
        <v>194</v>
      </c>
      <c r="G703" s="15" t="s">
        <v>17</v>
      </c>
    </row>
    <row r="704" spans="1:7">
      <c r="A704" s="17">
        <v>39727</v>
      </c>
      <c r="B704" s="18">
        <v>2.5291000000000001</v>
      </c>
      <c r="C704" s="18">
        <v>3.4369999999999998</v>
      </c>
      <c r="D704" s="18">
        <v>2.2159</v>
      </c>
      <c r="E704" s="18">
        <v>4.4459999999999997</v>
      </c>
      <c r="F704" s="16">
        <v>195</v>
      </c>
      <c r="G704" s="15" t="s">
        <v>17</v>
      </c>
    </row>
    <row r="705" spans="1:7">
      <c r="A705" s="17">
        <v>39728</v>
      </c>
      <c r="B705" s="18">
        <v>2.5451000000000001</v>
      </c>
      <c r="C705" s="18">
        <v>3.4514999999999998</v>
      </c>
      <c r="D705" s="18">
        <v>2.2273000000000001</v>
      </c>
      <c r="E705" s="18">
        <v>4.423</v>
      </c>
      <c r="F705" s="16">
        <v>196</v>
      </c>
      <c r="G705" s="15" t="s">
        <v>17</v>
      </c>
    </row>
    <row r="706" spans="1:7">
      <c r="A706" s="17">
        <v>39729</v>
      </c>
      <c r="B706" s="18">
        <v>2.5648</v>
      </c>
      <c r="C706" s="18">
        <v>3.4923000000000002</v>
      </c>
      <c r="D706" s="18">
        <v>2.2545999999999999</v>
      </c>
      <c r="E706" s="18">
        <v>4.4888000000000003</v>
      </c>
      <c r="F706" s="16">
        <v>197</v>
      </c>
      <c r="G706" s="15" t="s">
        <v>17</v>
      </c>
    </row>
    <row r="707" spans="1:7">
      <c r="A707" s="17">
        <v>39730</v>
      </c>
      <c r="B707" s="18">
        <v>2.4834999999999998</v>
      </c>
      <c r="C707" s="18">
        <v>3.4161000000000001</v>
      </c>
      <c r="D707" s="18">
        <v>2.2038000000000002</v>
      </c>
      <c r="E707" s="18">
        <v>4.2991000000000001</v>
      </c>
      <c r="F707" s="16">
        <v>198</v>
      </c>
      <c r="G707" s="15" t="s">
        <v>17</v>
      </c>
    </row>
    <row r="708" spans="1:7">
      <c r="A708" s="17">
        <v>39731</v>
      </c>
      <c r="B708" s="18">
        <v>2.6114999999999999</v>
      </c>
      <c r="C708" s="18">
        <v>3.5548000000000002</v>
      </c>
      <c r="D708" s="18">
        <v>2.3325999999999998</v>
      </c>
      <c r="E708" s="18">
        <v>4.4244000000000003</v>
      </c>
      <c r="F708" s="16">
        <v>199</v>
      </c>
      <c r="G708" s="15" t="s">
        <v>17</v>
      </c>
    </row>
    <row r="709" spans="1:7">
      <c r="A709" s="17">
        <v>39734</v>
      </c>
      <c r="B709" s="18">
        <v>2.6029</v>
      </c>
      <c r="C709" s="18">
        <v>3.5484</v>
      </c>
      <c r="D709" s="18">
        <v>2.3050999999999999</v>
      </c>
      <c r="E709" s="18">
        <v>4.4679000000000002</v>
      </c>
      <c r="F709" s="16">
        <v>200</v>
      </c>
      <c r="G709" s="15" t="s">
        <v>17</v>
      </c>
    </row>
    <row r="710" spans="1:7">
      <c r="A710" s="17">
        <v>39735</v>
      </c>
      <c r="B710" s="18">
        <v>2.5651999999999999</v>
      </c>
      <c r="C710" s="18">
        <v>3.4958999999999998</v>
      </c>
      <c r="D710" s="18">
        <v>2.2589999999999999</v>
      </c>
      <c r="E710" s="18">
        <v>4.4865000000000004</v>
      </c>
      <c r="F710" s="16">
        <v>201</v>
      </c>
      <c r="G710" s="15" t="s">
        <v>17</v>
      </c>
    </row>
    <row r="711" spans="1:7">
      <c r="A711" s="17">
        <v>39736</v>
      </c>
      <c r="B711" s="18">
        <v>2.5998000000000001</v>
      </c>
      <c r="C711" s="18">
        <v>3.5304000000000002</v>
      </c>
      <c r="D711" s="18">
        <v>2.2793999999999999</v>
      </c>
      <c r="E711" s="18">
        <v>4.5357000000000003</v>
      </c>
      <c r="F711" s="16">
        <v>202</v>
      </c>
      <c r="G711" s="15" t="s">
        <v>17</v>
      </c>
    </row>
    <row r="712" spans="1:7">
      <c r="A712" s="17">
        <v>39737</v>
      </c>
      <c r="B712" s="18">
        <v>2.6385000000000001</v>
      </c>
      <c r="C712" s="18">
        <v>3.5506000000000002</v>
      </c>
      <c r="D712" s="18">
        <v>2.319</v>
      </c>
      <c r="E712" s="18">
        <v>4.5503</v>
      </c>
      <c r="F712" s="16">
        <v>203</v>
      </c>
      <c r="G712" s="15" t="s">
        <v>17</v>
      </c>
    </row>
    <row r="713" spans="1:7">
      <c r="A713" s="17">
        <v>39738</v>
      </c>
      <c r="B713" s="18">
        <v>2.6509</v>
      </c>
      <c r="C713" s="18">
        <v>3.5653000000000001</v>
      </c>
      <c r="D713" s="18">
        <v>2.3349000000000002</v>
      </c>
      <c r="E713" s="18">
        <v>4.5880000000000001</v>
      </c>
      <c r="F713" s="16">
        <v>204</v>
      </c>
      <c r="G713" s="15" t="s">
        <v>17</v>
      </c>
    </row>
    <row r="714" spans="1:7">
      <c r="A714" s="17">
        <v>39741</v>
      </c>
      <c r="B714" s="18">
        <v>2.6354000000000002</v>
      </c>
      <c r="C714" s="18">
        <v>3.5514999999999999</v>
      </c>
      <c r="D714" s="18">
        <v>2.3182</v>
      </c>
      <c r="E714" s="18">
        <v>4.5998000000000001</v>
      </c>
      <c r="F714" s="16">
        <v>205</v>
      </c>
      <c r="G714" s="15" t="s">
        <v>17</v>
      </c>
    </row>
    <row r="715" spans="1:7">
      <c r="A715" s="17">
        <v>39742</v>
      </c>
      <c r="B715" s="18">
        <v>2.7199</v>
      </c>
      <c r="C715" s="18">
        <v>3.5962000000000001</v>
      </c>
      <c r="D715" s="18">
        <v>2.3559000000000001</v>
      </c>
      <c r="E715" s="18">
        <v>4.6340000000000003</v>
      </c>
      <c r="F715" s="16">
        <v>206</v>
      </c>
      <c r="G715" s="15" t="s">
        <v>17</v>
      </c>
    </row>
    <row r="716" spans="1:7">
      <c r="A716" s="17">
        <v>39743</v>
      </c>
      <c r="B716" s="18">
        <v>2.8812000000000002</v>
      </c>
      <c r="C716" s="18">
        <v>3.7139000000000002</v>
      </c>
      <c r="D716" s="18">
        <v>2.4742000000000002</v>
      </c>
      <c r="E716" s="18">
        <v>4.7221000000000002</v>
      </c>
      <c r="F716" s="16">
        <v>207</v>
      </c>
      <c r="G716" s="15" t="s">
        <v>17</v>
      </c>
    </row>
    <row r="717" spans="1:7">
      <c r="A717" s="17">
        <v>39744</v>
      </c>
      <c r="B717" s="18">
        <v>2.9788000000000001</v>
      </c>
      <c r="C717" s="18">
        <v>3.8212000000000002</v>
      </c>
      <c r="D717" s="18">
        <v>2.5529999999999999</v>
      </c>
      <c r="E717" s="18">
        <v>4.8578999999999999</v>
      </c>
      <c r="F717" s="16">
        <v>208</v>
      </c>
      <c r="G717" s="15" t="s">
        <v>17</v>
      </c>
    </row>
    <row r="718" spans="1:7">
      <c r="A718" s="17">
        <v>39745</v>
      </c>
      <c r="B718" s="18">
        <v>3.1303000000000001</v>
      </c>
      <c r="C718" s="18">
        <v>3.9262000000000001</v>
      </c>
      <c r="D718" s="18">
        <v>2.6917</v>
      </c>
      <c r="E718" s="18">
        <v>4.8532000000000002</v>
      </c>
      <c r="F718" s="16">
        <v>209</v>
      </c>
      <c r="G718" s="15" t="s">
        <v>17</v>
      </c>
    </row>
    <row r="719" spans="1:7">
      <c r="A719" s="17">
        <v>39748</v>
      </c>
      <c r="B719" s="18">
        <v>3.0823</v>
      </c>
      <c r="C719" s="18">
        <v>3.8275000000000001</v>
      </c>
      <c r="D719" s="18">
        <v>2.6484999999999999</v>
      </c>
      <c r="E719" s="18">
        <v>4.7297000000000002</v>
      </c>
      <c r="F719" s="16">
        <v>210</v>
      </c>
      <c r="G719" s="15" t="s">
        <v>17</v>
      </c>
    </row>
    <row r="720" spans="1:7">
      <c r="A720" s="17">
        <v>39749</v>
      </c>
      <c r="B720" s="18">
        <v>2.9714</v>
      </c>
      <c r="C720" s="18">
        <v>3.7128000000000001</v>
      </c>
      <c r="D720" s="18">
        <v>2.5575000000000001</v>
      </c>
      <c r="E720" s="18">
        <v>4.6372</v>
      </c>
      <c r="F720" s="16">
        <v>211</v>
      </c>
      <c r="G720" s="15" t="s">
        <v>17</v>
      </c>
    </row>
    <row r="721" spans="1:7">
      <c r="A721" s="17">
        <v>39750</v>
      </c>
      <c r="B721" s="18">
        <v>2.8454000000000002</v>
      </c>
      <c r="C721" s="18">
        <v>3.6320000000000001</v>
      </c>
      <c r="D721" s="18">
        <v>2.4798</v>
      </c>
      <c r="E721" s="18">
        <v>4.5568</v>
      </c>
      <c r="F721" s="16">
        <v>212</v>
      </c>
      <c r="G721" s="15" t="s">
        <v>17</v>
      </c>
    </row>
    <row r="722" spans="1:7">
      <c r="A722" s="17">
        <v>39751</v>
      </c>
      <c r="B722" s="18">
        <v>2.73</v>
      </c>
      <c r="C722" s="18">
        <v>3.5634000000000001</v>
      </c>
      <c r="D722" s="18">
        <v>2.4159000000000002</v>
      </c>
      <c r="E722" s="18">
        <v>4.4935999999999998</v>
      </c>
      <c r="F722" s="16">
        <v>213</v>
      </c>
      <c r="G722" s="15" t="s">
        <v>17</v>
      </c>
    </row>
    <row r="723" spans="1:7">
      <c r="A723" s="17">
        <v>39752</v>
      </c>
      <c r="B723" s="18">
        <v>2.8472</v>
      </c>
      <c r="C723" s="18">
        <v>3.633</v>
      </c>
      <c r="D723" s="18">
        <v>2.4803000000000002</v>
      </c>
      <c r="E723" s="18">
        <v>4.6092000000000004</v>
      </c>
      <c r="F723" s="16">
        <v>214</v>
      </c>
      <c r="G723" s="15" t="s">
        <v>17</v>
      </c>
    </row>
    <row r="724" spans="1:7">
      <c r="A724" s="17">
        <v>39755</v>
      </c>
      <c r="B724" s="18">
        <v>2.7703000000000002</v>
      </c>
      <c r="C724" s="18">
        <v>3.5565000000000002</v>
      </c>
      <c r="D724" s="18">
        <v>2.3929999999999998</v>
      </c>
      <c r="E724" s="18">
        <v>4.4901999999999997</v>
      </c>
      <c r="F724" s="16">
        <v>215</v>
      </c>
      <c r="G724" s="15" t="s">
        <v>17</v>
      </c>
    </row>
    <row r="725" spans="1:7">
      <c r="A725" s="17">
        <v>39756</v>
      </c>
      <c r="B725" s="18">
        <v>2.7946</v>
      </c>
      <c r="C725" s="18">
        <v>3.5497999999999998</v>
      </c>
      <c r="D725" s="18">
        <v>2.3862000000000001</v>
      </c>
      <c r="E725" s="18">
        <v>4.4123999999999999</v>
      </c>
      <c r="F725" s="16">
        <v>216</v>
      </c>
      <c r="G725" s="15" t="s">
        <v>17</v>
      </c>
    </row>
    <row r="726" spans="1:7">
      <c r="A726" s="17">
        <v>39757</v>
      </c>
      <c r="B726" s="18">
        <v>2.7305999999999999</v>
      </c>
      <c r="C726" s="18">
        <v>3.5045999999999999</v>
      </c>
      <c r="D726" s="18">
        <v>2.3401999999999998</v>
      </c>
      <c r="E726" s="18">
        <v>4.3155000000000001</v>
      </c>
      <c r="F726" s="16">
        <v>217</v>
      </c>
      <c r="G726" s="15" t="s">
        <v>17</v>
      </c>
    </row>
    <row r="727" spans="1:7">
      <c r="A727" s="17">
        <v>39758</v>
      </c>
      <c r="B727" s="18">
        <v>2.7570999999999999</v>
      </c>
      <c r="C727" s="18">
        <v>3.5602999999999998</v>
      </c>
      <c r="D727" s="18">
        <v>2.3637000000000001</v>
      </c>
      <c r="E727" s="18">
        <v>4.3906000000000001</v>
      </c>
      <c r="F727" s="16">
        <v>218</v>
      </c>
      <c r="G727" s="15" t="s">
        <v>17</v>
      </c>
    </row>
    <row r="728" spans="1:7">
      <c r="A728" s="17">
        <v>39759</v>
      </c>
      <c r="B728" s="18">
        <v>2.8428</v>
      </c>
      <c r="C728" s="18">
        <v>3.6474000000000002</v>
      </c>
      <c r="D728" s="18">
        <v>2.4272</v>
      </c>
      <c r="E728" s="18">
        <v>4.4855</v>
      </c>
      <c r="F728" s="16">
        <v>219</v>
      </c>
      <c r="G728" s="15" t="s">
        <v>17</v>
      </c>
    </row>
    <row r="729" spans="1:7">
      <c r="A729" s="17">
        <v>39762</v>
      </c>
      <c r="B729" s="18">
        <v>2.8332000000000002</v>
      </c>
      <c r="C729" s="18">
        <v>3.6427</v>
      </c>
      <c r="D729" s="18">
        <v>2.4171</v>
      </c>
      <c r="E729" s="18">
        <v>4.4554</v>
      </c>
      <c r="F729" s="16">
        <v>220</v>
      </c>
      <c r="G729" s="15" t="s">
        <v>17</v>
      </c>
    </row>
    <row r="730" spans="1:7">
      <c r="A730" s="17">
        <v>39764</v>
      </c>
      <c r="B730" s="18">
        <v>3.0065</v>
      </c>
      <c r="C730" s="18">
        <v>3.7692999999999999</v>
      </c>
      <c r="D730" s="18">
        <v>2.5333999999999999</v>
      </c>
      <c r="E730" s="18">
        <v>4.6215000000000002</v>
      </c>
      <c r="F730" s="16">
        <v>221</v>
      </c>
      <c r="G730" s="15" t="s">
        <v>17</v>
      </c>
    </row>
    <row r="731" spans="1:7">
      <c r="A731" s="17">
        <v>39765</v>
      </c>
      <c r="B731" s="18">
        <v>3.0042</v>
      </c>
      <c r="C731" s="18">
        <v>3.7502</v>
      </c>
      <c r="D731" s="18">
        <v>2.5190000000000001</v>
      </c>
      <c r="E731" s="18">
        <v>4.4863999999999997</v>
      </c>
      <c r="F731" s="16">
        <v>222</v>
      </c>
      <c r="G731" s="15" t="s">
        <v>17</v>
      </c>
    </row>
    <row r="732" spans="1:7">
      <c r="A732" s="17">
        <v>39766</v>
      </c>
      <c r="B732" s="18">
        <v>2.9457</v>
      </c>
      <c r="C732" s="18">
        <v>3.7347999999999999</v>
      </c>
      <c r="D732" s="18">
        <v>2.4738000000000002</v>
      </c>
      <c r="E732" s="18">
        <v>4.3651</v>
      </c>
      <c r="F732" s="16">
        <v>223</v>
      </c>
      <c r="G732" s="15" t="s">
        <v>17</v>
      </c>
    </row>
    <row r="733" spans="1:7">
      <c r="A733" s="17">
        <v>39769</v>
      </c>
      <c r="B733" s="18">
        <v>2.9426000000000001</v>
      </c>
      <c r="C733" s="18">
        <v>3.7277</v>
      </c>
      <c r="D733" s="18">
        <v>2.4691000000000001</v>
      </c>
      <c r="E733" s="18">
        <v>4.3928000000000003</v>
      </c>
      <c r="F733" s="16">
        <v>224</v>
      </c>
      <c r="G733" s="15" t="s">
        <v>17</v>
      </c>
    </row>
    <row r="734" spans="1:7">
      <c r="A734" s="17">
        <v>39770</v>
      </c>
      <c r="B734" s="18">
        <v>3.0665</v>
      </c>
      <c r="C734" s="18">
        <v>3.8622999999999998</v>
      </c>
      <c r="D734" s="18">
        <v>2.5529999999999999</v>
      </c>
      <c r="E734" s="18">
        <v>4.5868000000000002</v>
      </c>
      <c r="F734" s="16">
        <v>225</v>
      </c>
      <c r="G734" s="15" t="s">
        <v>17</v>
      </c>
    </row>
    <row r="735" spans="1:7">
      <c r="A735" s="17">
        <v>39771</v>
      </c>
      <c r="B735" s="18">
        <v>3.0501999999999998</v>
      </c>
      <c r="C735" s="18">
        <v>3.8443999999999998</v>
      </c>
      <c r="D735" s="18">
        <v>2.5266000000000002</v>
      </c>
      <c r="E735" s="18">
        <v>4.5620000000000003</v>
      </c>
      <c r="F735" s="16">
        <v>226</v>
      </c>
      <c r="G735" s="15" t="s">
        <v>17</v>
      </c>
    </row>
    <row r="736" spans="1:7">
      <c r="A736" s="17">
        <v>39772</v>
      </c>
      <c r="B736" s="18">
        <v>3.0844999999999998</v>
      </c>
      <c r="C736" s="18">
        <v>3.8620000000000001</v>
      </c>
      <c r="D736" s="18">
        <v>2.5442</v>
      </c>
      <c r="E736" s="18">
        <v>4.5818000000000003</v>
      </c>
      <c r="F736" s="16">
        <v>227</v>
      </c>
      <c r="G736" s="15" t="s">
        <v>17</v>
      </c>
    </row>
    <row r="737" spans="1:7">
      <c r="A737" s="17">
        <v>39773</v>
      </c>
      <c r="B737" s="18">
        <v>3.0150999999999999</v>
      </c>
      <c r="C737" s="18">
        <v>3.7984</v>
      </c>
      <c r="D737" s="18">
        <v>2.4710999999999999</v>
      </c>
      <c r="E737" s="18">
        <v>4.5117000000000003</v>
      </c>
      <c r="F737" s="16">
        <v>228</v>
      </c>
      <c r="G737" s="15" t="s">
        <v>17</v>
      </c>
    </row>
    <row r="738" spans="1:7">
      <c r="A738" s="17">
        <v>39776</v>
      </c>
      <c r="B738" s="18">
        <v>3.0762</v>
      </c>
      <c r="C738" s="18">
        <v>3.8824000000000001</v>
      </c>
      <c r="D738" s="18">
        <v>2.5192999999999999</v>
      </c>
      <c r="E738" s="18">
        <v>4.5913000000000004</v>
      </c>
      <c r="F738" s="16">
        <v>229</v>
      </c>
      <c r="G738" s="15" t="s">
        <v>17</v>
      </c>
    </row>
    <row r="739" spans="1:7">
      <c r="A739" s="17">
        <v>39777</v>
      </c>
      <c r="B739" s="18">
        <v>2.9891000000000001</v>
      </c>
      <c r="C739" s="18">
        <v>3.8411</v>
      </c>
      <c r="D739" s="18">
        <v>2.4836999999999998</v>
      </c>
      <c r="E739" s="18">
        <v>4.5175999999999998</v>
      </c>
      <c r="F739" s="16">
        <v>230</v>
      </c>
      <c r="G739" s="15" t="s">
        <v>17</v>
      </c>
    </row>
    <row r="740" spans="1:7">
      <c r="A740" s="17">
        <v>39778</v>
      </c>
      <c r="B740" s="18">
        <v>2.9197000000000002</v>
      </c>
      <c r="C740" s="18">
        <v>3.7888000000000002</v>
      </c>
      <c r="D740" s="18">
        <v>2.4474</v>
      </c>
      <c r="E740" s="18">
        <v>4.4946999999999999</v>
      </c>
      <c r="F740" s="16">
        <v>231</v>
      </c>
      <c r="G740" s="15" t="s">
        <v>17</v>
      </c>
    </row>
    <row r="741" spans="1:7">
      <c r="A741" s="17">
        <v>39779</v>
      </c>
      <c r="B741" s="18">
        <v>2.9047000000000001</v>
      </c>
      <c r="C741" s="18">
        <v>3.7578</v>
      </c>
      <c r="D741" s="18">
        <v>2.4257</v>
      </c>
      <c r="E741" s="18">
        <v>4.4890999999999996</v>
      </c>
      <c r="F741" s="16">
        <v>232</v>
      </c>
      <c r="G741" s="15" t="s">
        <v>17</v>
      </c>
    </row>
    <row r="742" spans="1:7">
      <c r="A742" s="17">
        <v>39780</v>
      </c>
      <c r="B742" s="18">
        <v>2.9196</v>
      </c>
      <c r="C742" s="18">
        <v>3.7572000000000001</v>
      </c>
      <c r="D742" s="18">
        <v>2.4272999999999998</v>
      </c>
      <c r="E742" s="18">
        <v>4.4943</v>
      </c>
      <c r="F742" s="16">
        <v>233</v>
      </c>
      <c r="G742" s="15" t="s">
        <v>17</v>
      </c>
    </row>
    <row r="743" spans="1:7">
      <c r="A743" s="17">
        <v>39783</v>
      </c>
      <c r="B743" s="18">
        <v>3.0337999999999998</v>
      </c>
      <c r="C743" s="18">
        <v>3.8431999999999999</v>
      </c>
      <c r="D743" s="18">
        <v>2.5089999999999999</v>
      </c>
      <c r="E743" s="18">
        <v>4.5926999999999998</v>
      </c>
      <c r="F743" s="16">
        <v>234</v>
      </c>
      <c r="G743" s="15" t="s">
        <v>17</v>
      </c>
    </row>
    <row r="744" spans="1:7">
      <c r="A744" s="17">
        <v>39784</v>
      </c>
      <c r="B744" s="18">
        <v>3.0394000000000001</v>
      </c>
      <c r="C744" s="18">
        <v>3.8340000000000001</v>
      </c>
      <c r="D744" s="18">
        <v>2.5171999999999999</v>
      </c>
      <c r="E744" s="18">
        <v>4.5084999999999997</v>
      </c>
      <c r="F744" s="16">
        <v>235</v>
      </c>
      <c r="G744" s="15" t="s">
        <v>17</v>
      </c>
    </row>
    <row r="745" spans="1:7">
      <c r="A745" s="17">
        <v>39785</v>
      </c>
      <c r="B745" s="18">
        <v>3.0468000000000002</v>
      </c>
      <c r="C745" s="18">
        <v>3.8456999999999999</v>
      </c>
      <c r="D745" s="18">
        <v>2.5139</v>
      </c>
      <c r="E745" s="18">
        <v>4.4683999999999999</v>
      </c>
      <c r="F745" s="16">
        <v>236</v>
      </c>
      <c r="G745" s="15" t="s">
        <v>17</v>
      </c>
    </row>
    <row r="746" spans="1:7">
      <c r="A746" s="17">
        <v>39786</v>
      </c>
      <c r="B746" s="18">
        <v>3.0804999999999998</v>
      </c>
      <c r="C746" s="18">
        <v>3.8824000000000001</v>
      </c>
      <c r="D746" s="18">
        <v>2.5316000000000001</v>
      </c>
      <c r="E746" s="18">
        <v>4.4794999999999998</v>
      </c>
      <c r="F746" s="16">
        <v>237</v>
      </c>
      <c r="G746" s="15" t="s">
        <v>17</v>
      </c>
    </row>
    <row r="747" spans="1:7">
      <c r="A747" s="17">
        <v>39787</v>
      </c>
      <c r="B747" s="18">
        <v>3.0476000000000001</v>
      </c>
      <c r="C747" s="18">
        <v>3.8881000000000001</v>
      </c>
      <c r="D747" s="18">
        <v>2.5358999999999998</v>
      </c>
      <c r="E747" s="18">
        <v>4.4740000000000002</v>
      </c>
      <c r="F747" s="16">
        <v>238</v>
      </c>
      <c r="G747" s="15" t="s">
        <v>17</v>
      </c>
    </row>
    <row r="748" spans="1:7">
      <c r="A748" s="17">
        <v>39790</v>
      </c>
      <c r="B748" s="18">
        <v>3.0034999999999998</v>
      </c>
      <c r="C748" s="18">
        <v>3.8685999999999998</v>
      </c>
      <c r="D748" s="18">
        <v>2.4792999999999998</v>
      </c>
      <c r="E748" s="18">
        <v>4.49</v>
      </c>
      <c r="F748" s="16">
        <v>239</v>
      </c>
      <c r="G748" s="15" t="s">
        <v>17</v>
      </c>
    </row>
    <row r="749" spans="1:7">
      <c r="A749" s="17">
        <v>39791</v>
      </c>
      <c r="B749" s="18">
        <v>3.0548000000000002</v>
      </c>
      <c r="C749" s="18">
        <v>3.9323000000000001</v>
      </c>
      <c r="D749" s="18">
        <v>2.5234000000000001</v>
      </c>
      <c r="E749" s="18">
        <v>4.5137</v>
      </c>
      <c r="F749" s="16">
        <v>240</v>
      </c>
      <c r="G749" s="15" t="s">
        <v>17</v>
      </c>
    </row>
    <row r="750" spans="1:7">
      <c r="A750" s="17">
        <v>39792</v>
      </c>
      <c r="B750" s="18">
        <v>3.0609999999999999</v>
      </c>
      <c r="C750" s="18">
        <v>3.9588999999999999</v>
      </c>
      <c r="D750" s="18">
        <v>2.5388000000000002</v>
      </c>
      <c r="E750" s="18">
        <v>4.5232000000000001</v>
      </c>
      <c r="F750" s="16">
        <v>241</v>
      </c>
      <c r="G750" s="15" t="s">
        <v>17</v>
      </c>
    </row>
    <row r="751" spans="1:7">
      <c r="A751" s="17">
        <v>39793</v>
      </c>
      <c r="B751" s="18">
        <v>3.0257000000000001</v>
      </c>
      <c r="C751" s="18">
        <v>3.9702999999999999</v>
      </c>
      <c r="D751" s="18">
        <v>2.5383</v>
      </c>
      <c r="E751" s="18">
        <v>4.5166000000000004</v>
      </c>
      <c r="F751" s="16">
        <v>242</v>
      </c>
      <c r="G751" s="15" t="s">
        <v>17</v>
      </c>
    </row>
    <row r="752" spans="1:7">
      <c r="A752" s="17">
        <v>39794</v>
      </c>
      <c r="B752" s="18">
        <v>2.9708999999999999</v>
      </c>
      <c r="C752" s="18">
        <v>3.9689000000000001</v>
      </c>
      <c r="D752" s="18">
        <v>2.5228999999999999</v>
      </c>
      <c r="E752" s="18">
        <v>4.4386999999999999</v>
      </c>
      <c r="F752" s="16">
        <v>243</v>
      </c>
      <c r="G752" s="15" t="s">
        <v>17</v>
      </c>
    </row>
    <row r="753" spans="1:7">
      <c r="A753" s="17">
        <v>39797</v>
      </c>
      <c r="B753" s="18">
        <v>2.9561000000000002</v>
      </c>
      <c r="C753" s="18">
        <v>3.9803999999999999</v>
      </c>
      <c r="D753" s="18">
        <v>2.5225</v>
      </c>
      <c r="E753" s="18">
        <v>4.4302999999999999</v>
      </c>
      <c r="F753" s="16">
        <v>244</v>
      </c>
      <c r="G753" s="15" t="s">
        <v>17</v>
      </c>
    </row>
    <row r="754" spans="1:7">
      <c r="A754" s="17">
        <v>39798</v>
      </c>
      <c r="B754" s="18">
        <v>2.9683000000000002</v>
      </c>
      <c r="C754" s="18">
        <v>4.0488999999999997</v>
      </c>
      <c r="D754" s="18">
        <v>2.5640000000000001</v>
      </c>
      <c r="E754" s="18">
        <v>4.5183999999999997</v>
      </c>
      <c r="F754" s="16">
        <v>245</v>
      </c>
      <c r="G754" s="15" t="s">
        <v>17</v>
      </c>
    </row>
    <row r="755" spans="1:7">
      <c r="A755" s="17">
        <v>39799</v>
      </c>
      <c r="B755" s="18">
        <v>2.8948</v>
      </c>
      <c r="C755" s="18">
        <v>4.0834000000000001</v>
      </c>
      <c r="D755" s="18">
        <v>2.5977999999999999</v>
      </c>
      <c r="E755" s="18">
        <v>4.4923999999999999</v>
      </c>
      <c r="F755" s="16">
        <v>246</v>
      </c>
      <c r="G755" s="15" t="s">
        <v>17</v>
      </c>
    </row>
    <row r="756" spans="1:7">
      <c r="A756" s="17">
        <v>39800</v>
      </c>
      <c r="B756" s="18">
        <v>2.8462999999999998</v>
      </c>
      <c r="C756" s="18">
        <v>4.1740000000000004</v>
      </c>
      <c r="D756" s="18">
        <v>2.7256</v>
      </c>
      <c r="E756" s="18">
        <v>4.4154999999999998</v>
      </c>
      <c r="F756" s="16">
        <v>247</v>
      </c>
      <c r="G756" s="15" t="s">
        <v>17</v>
      </c>
    </row>
    <row r="757" spans="1:7">
      <c r="A757" s="17">
        <v>39801</v>
      </c>
      <c r="B757" s="18">
        <v>2.9129999999999998</v>
      </c>
      <c r="C757" s="18">
        <v>4.1132</v>
      </c>
      <c r="D757" s="18">
        <v>2.6671999999999998</v>
      </c>
      <c r="E757" s="18">
        <v>4.3898000000000001</v>
      </c>
      <c r="F757" s="16">
        <v>248</v>
      </c>
      <c r="G757" s="15" t="s">
        <v>17</v>
      </c>
    </row>
    <row r="758" spans="1:7">
      <c r="A758" s="17">
        <v>39804</v>
      </c>
      <c r="B758" s="18">
        <v>2.9081000000000001</v>
      </c>
      <c r="C758" s="18">
        <v>4.1036999999999999</v>
      </c>
      <c r="D758" s="18">
        <v>2.6692999999999998</v>
      </c>
      <c r="E758" s="18">
        <v>4.3334000000000001</v>
      </c>
      <c r="F758" s="16">
        <v>249</v>
      </c>
      <c r="G758" s="15" t="s">
        <v>17</v>
      </c>
    </row>
    <row r="759" spans="1:7">
      <c r="A759" s="17">
        <v>39805</v>
      </c>
      <c r="B759" s="18">
        <v>2.9476</v>
      </c>
      <c r="C759" s="18">
        <v>4.1176000000000004</v>
      </c>
      <c r="D759" s="18">
        <v>2.7018</v>
      </c>
      <c r="E759" s="18">
        <v>4.3646000000000003</v>
      </c>
      <c r="F759" s="16">
        <v>250</v>
      </c>
      <c r="G759" s="15" t="s">
        <v>17</v>
      </c>
    </row>
    <row r="760" spans="1:7">
      <c r="A760" s="17">
        <v>39806</v>
      </c>
      <c r="B760" s="18">
        <v>2.9312999999999998</v>
      </c>
      <c r="C760" s="18">
        <v>4.1025</v>
      </c>
      <c r="D760" s="18">
        <v>2.7174999999999998</v>
      </c>
      <c r="E760" s="18">
        <v>4.33</v>
      </c>
      <c r="F760" s="16">
        <v>251</v>
      </c>
      <c r="G760" s="15" t="s">
        <v>17</v>
      </c>
    </row>
    <row r="761" spans="1:7">
      <c r="A761" s="17">
        <v>39811</v>
      </c>
      <c r="B761" s="18">
        <v>2.9293</v>
      </c>
      <c r="C761" s="18">
        <v>4.1848000000000001</v>
      </c>
      <c r="D761" s="18">
        <v>2.7852999999999999</v>
      </c>
      <c r="E761" s="18">
        <v>4.3056000000000001</v>
      </c>
      <c r="F761" s="16">
        <v>252</v>
      </c>
      <c r="G761" s="15" t="s">
        <v>17</v>
      </c>
    </row>
    <row r="762" spans="1:7">
      <c r="A762" s="17">
        <v>39812</v>
      </c>
      <c r="B762" s="18">
        <v>2.9072</v>
      </c>
      <c r="C762" s="18">
        <v>4.1243999999999996</v>
      </c>
      <c r="D762" s="18">
        <v>2.7618</v>
      </c>
      <c r="E762" s="18">
        <v>4.2210999999999999</v>
      </c>
      <c r="F762" s="16">
        <v>253</v>
      </c>
      <c r="G762" s="15" t="s">
        <v>17</v>
      </c>
    </row>
    <row r="763" spans="1:7">
      <c r="A763" s="17">
        <v>39813</v>
      </c>
      <c r="B763" s="18">
        <v>2.9618000000000002</v>
      </c>
      <c r="C763" s="18">
        <v>4.1723999999999997</v>
      </c>
      <c r="D763" s="18">
        <v>2.8014000000000001</v>
      </c>
      <c r="E763" s="18">
        <v>4.2912999999999997</v>
      </c>
      <c r="F763" s="16">
        <v>254</v>
      </c>
      <c r="G763" s="15" t="s">
        <v>17</v>
      </c>
    </row>
    <row r="764" spans="1:7">
      <c r="A764" s="21">
        <v>39815</v>
      </c>
      <c r="B764" s="22">
        <v>2.9910000000000001</v>
      </c>
      <c r="C764" s="22">
        <v>4.1721000000000004</v>
      </c>
      <c r="D764" s="22">
        <v>2.8050000000000002</v>
      </c>
      <c r="E764" s="22">
        <v>4.3540999999999999</v>
      </c>
      <c r="F764" s="23">
        <v>1</v>
      </c>
      <c r="G764" s="20" t="s">
        <v>18</v>
      </c>
    </row>
    <row r="765" spans="1:7">
      <c r="A765" s="21">
        <v>39818</v>
      </c>
      <c r="B765" s="22">
        <v>3.0087999999999999</v>
      </c>
      <c r="C765" s="22">
        <v>4.1136999999999997</v>
      </c>
      <c r="D765" s="22">
        <v>2.7296999999999998</v>
      </c>
      <c r="E765" s="22">
        <v>4.3567999999999998</v>
      </c>
      <c r="F765" s="23">
        <v>2</v>
      </c>
      <c r="G765" s="20" t="s">
        <v>18</v>
      </c>
    </row>
    <row r="766" spans="1:7">
      <c r="A766" s="21">
        <v>39819</v>
      </c>
      <c r="B766" s="22">
        <v>3.0213999999999999</v>
      </c>
      <c r="C766" s="22">
        <v>4.0613000000000001</v>
      </c>
      <c r="D766" s="22">
        <v>2.7061000000000002</v>
      </c>
      <c r="E766" s="22">
        <v>4.4398</v>
      </c>
      <c r="F766" s="23">
        <v>3</v>
      </c>
      <c r="G766" s="20" t="s">
        <v>18</v>
      </c>
    </row>
    <row r="767" spans="1:7">
      <c r="A767" s="21">
        <v>39820</v>
      </c>
      <c r="B767" s="22">
        <v>2.8843999999999999</v>
      </c>
      <c r="C767" s="22">
        <v>3.9169999999999998</v>
      </c>
      <c r="D767" s="22">
        <v>2.6131000000000002</v>
      </c>
      <c r="E767" s="22">
        <v>4.2747999999999999</v>
      </c>
      <c r="F767" s="23">
        <v>4</v>
      </c>
      <c r="G767" s="20" t="s">
        <v>18</v>
      </c>
    </row>
    <row r="768" spans="1:7">
      <c r="A768" s="21">
        <v>39821</v>
      </c>
      <c r="B768" s="22">
        <v>2.9561000000000002</v>
      </c>
      <c r="C768" s="22">
        <v>4.0159000000000002</v>
      </c>
      <c r="D768" s="22">
        <v>2.6840999999999999</v>
      </c>
      <c r="E768" s="22">
        <v>4.4551999999999996</v>
      </c>
      <c r="F768" s="23">
        <v>5</v>
      </c>
      <c r="G768" s="20" t="s">
        <v>18</v>
      </c>
    </row>
    <row r="769" spans="1:7">
      <c r="A769" s="21">
        <v>39822</v>
      </c>
      <c r="B769" s="22">
        <v>2.9550999999999998</v>
      </c>
      <c r="C769" s="22">
        <v>4.0477999999999996</v>
      </c>
      <c r="D769" s="22">
        <v>2.7067000000000001</v>
      </c>
      <c r="E769" s="22">
        <v>4.4816000000000003</v>
      </c>
      <c r="F769" s="23">
        <v>6</v>
      </c>
      <c r="G769" s="20" t="s">
        <v>18</v>
      </c>
    </row>
    <row r="770" spans="1:7">
      <c r="A770" s="21">
        <v>39825</v>
      </c>
      <c r="B770" s="22">
        <v>3.0183</v>
      </c>
      <c r="C770" s="22">
        <v>4.0343999999999998</v>
      </c>
      <c r="D770" s="22">
        <v>2.6903999999999999</v>
      </c>
      <c r="E770" s="22">
        <v>4.51</v>
      </c>
      <c r="F770" s="23">
        <v>7</v>
      </c>
      <c r="G770" s="20" t="s">
        <v>18</v>
      </c>
    </row>
    <row r="771" spans="1:7">
      <c r="A771" s="21">
        <v>39826</v>
      </c>
      <c r="B771" s="22">
        <v>3.1162000000000001</v>
      </c>
      <c r="C771" s="22">
        <v>4.1435000000000004</v>
      </c>
      <c r="D771" s="22">
        <v>2.7917999999999998</v>
      </c>
      <c r="E771" s="22">
        <v>4.5747</v>
      </c>
      <c r="F771" s="23">
        <v>8</v>
      </c>
      <c r="G771" s="20" t="s">
        <v>18</v>
      </c>
    </row>
    <row r="772" spans="1:7">
      <c r="A772" s="21">
        <v>39827</v>
      </c>
      <c r="B772" s="22">
        <v>3.1295999999999999</v>
      </c>
      <c r="C772" s="22">
        <v>4.1368</v>
      </c>
      <c r="D772" s="22">
        <v>2.8001</v>
      </c>
      <c r="E772" s="22">
        <v>4.5442</v>
      </c>
      <c r="F772" s="23">
        <v>9</v>
      </c>
      <c r="G772" s="20" t="s">
        <v>18</v>
      </c>
    </row>
    <row r="773" spans="1:7">
      <c r="A773" s="21">
        <v>39828</v>
      </c>
      <c r="B773" s="22">
        <v>3.2109999999999999</v>
      </c>
      <c r="C773" s="22">
        <v>4.2256</v>
      </c>
      <c r="D773" s="22">
        <v>2.8696000000000002</v>
      </c>
      <c r="E773" s="22">
        <v>4.6882999999999999</v>
      </c>
      <c r="F773" s="23">
        <v>10</v>
      </c>
      <c r="G773" s="20" t="s">
        <v>18</v>
      </c>
    </row>
    <row r="774" spans="1:7">
      <c r="A774" s="21">
        <v>39829</v>
      </c>
      <c r="B774" s="22">
        <v>3.1353</v>
      </c>
      <c r="C774" s="22">
        <v>4.1521999999999997</v>
      </c>
      <c r="D774" s="22">
        <v>2.7995000000000001</v>
      </c>
      <c r="E774" s="22">
        <v>4.6820000000000004</v>
      </c>
      <c r="F774" s="23">
        <v>11</v>
      </c>
      <c r="G774" s="20" t="s">
        <v>18</v>
      </c>
    </row>
    <row r="775" spans="1:7">
      <c r="A775" s="21">
        <v>39832</v>
      </c>
      <c r="B775" s="22">
        <v>3.2473000000000001</v>
      </c>
      <c r="C775" s="22">
        <v>4.3113000000000001</v>
      </c>
      <c r="D775" s="22">
        <v>2.8976000000000002</v>
      </c>
      <c r="E775" s="22">
        <v>4.7670000000000003</v>
      </c>
      <c r="F775" s="23">
        <v>12</v>
      </c>
      <c r="G775" s="20" t="s">
        <v>18</v>
      </c>
    </row>
    <row r="776" spans="1:7">
      <c r="A776" s="21">
        <v>39833</v>
      </c>
      <c r="B776" s="22">
        <v>3.3380999999999998</v>
      </c>
      <c r="C776" s="22">
        <v>4.3280000000000003</v>
      </c>
      <c r="D776" s="22">
        <v>2.9161999999999999</v>
      </c>
      <c r="E776" s="22">
        <v>4.6661000000000001</v>
      </c>
      <c r="F776" s="23">
        <v>13</v>
      </c>
      <c r="G776" s="20" t="s">
        <v>18</v>
      </c>
    </row>
    <row r="777" spans="1:7">
      <c r="A777" s="21">
        <v>39834</v>
      </c>
      <c r="B777" s="22">
        <v>3.3468</v>
      </c>
      <c r="C777" s="22">
        <v>4.3304999999999998</v>
      </c>
      <c r="D777" s="22">
        <v>2.9376000000000002</v>
      </c>
      <c r="E777" s="22">
        <v>4.6292999999999997</v>
      </c>
      <c r="F777" s="23">
        <v>14</v>
      </c>
      <c r="G777" s="20" t="s">
        <v>18</v>
      </c>
    </row>
    <row r="778" spans="1:7">
      <c r="A778" s="21">
        <v>39835</v>
      </c>
      <c r="B778" s="22">
        <v>3.3024</v>
      </c>
      <c r="C778" s="22">
        <v>4.3094000000000001</v>
      </c>
      <c r="D778" s="22">
        <v>2.8582000000000001</v>
      </c>
      <c r="E778" s="22">
        <v>4.5861999999999998</v>
      </c>
      <c r="F778" s="23">
        <v>15</v>
      </c>
      <c r="G778" s="20" t="s">
        <v>18</v>
      </c>
    </row>
    <row r="779" spans="1:7">
      <c r="A779" s="21">
        <v>39836</v>
      </c>
      <c r="B779" s="22">
        <v>3.4380000000000002</v>
      </c>
      <c r="C779" s="22">
        <v>4.3956999999999997</v>
      </c>
      <c r="D779" s="22">
        <v>2.9466000000000001</v>
      </c>
      <c r="E779" s="22">
        <v>4.6623999999999999</v>
      </c>
      <c r="F779" s="23">
        <v>16</v>
      </c>
      <c r="G779" s="20" t="s">
        <v>18</v>
      </c>
    </row>
    <row r="780" spans="1:7">
      <c r="A780" s="21">
        <v>39839</v>
      </c>
      <c r="B780" s="22">
        <v>3.3910999999999998</v>
      </c>
      <c r="C780" s="22">
        <v>4.3863000000000003</v>
      </c>
      <c r="D780" s="22">
        <v>2.919</v>
      </c>
      <c r="E780" s="22">
        <v>4.6519000000000004</v>
      </c>
      <c r="F780" s="23">
        <v>17</v>
      </c>
      <c r="G780" s="20" t="s">
        <v>18</v>
      </c>
    </row>
    <row r="781" spans="1:7">
      <c r="A781" s="21">
        <v>39840</v>
      </c>
      <c r="B781" s="22">
        <v>3.2549000000000001</v>
      </c>
      <c r="C781" s="22">
        <v>4.3213999999999997</v>
      </c>
      <c r="D781" s="22">
        <v>2.8696999999999999</v>
      </c>
      <c r="E781" s="22">
        <v>4.6143999999999998</v>
      </c>
      <c r="F781" s="23">
        <v>18</v>
      </c>
      <c r="G781" s="20" t="s">
        <v>18</v>
      </c>
    </row>
    <row r="782" spans="1:7">
      <c r="A782" s="21">
        <v>39841</v>
      </c>
      <c r="B782" s="22">
        <v>3.2991999999999999</v>
      </c>
      <c r="C782" s="22">
        <v>4.3788999999999998</v>
      </c>
      <c r="D782" s="22">
        <v>2.8927999999999998</v>
      </c>
      <c r="E782" s="22">
        <v>4.7119999999999997</v>
      </c>
      <c r="F782" s="23">
        <v>19</v>
      </c>
      <c r="G782" s="20" t="s">
        <v>18</v>
      </c>
    </row>
    <row r="783" spans="1:7">
      <c r="A783" s="21">
        <v>39842</v>
      </c>
      <c r="B783" s="22">
        <v>3.3653</v>
      </c>
      <c r="C783" s="22">
        <v>4.3916000000000004</v>
      </c>
      <c r="D783" s="22">
        <v>2.9115000000000002</v>
      </c>
      <c r="E783" s="22">
        <v>4.7481999999999998</v>
      </c>
      <c r="F783" s="23">
        <v>20</v>
      </c>
      <c r="G783" s="20" t="s">
        <v>18</v>
      </c>
    </row>
    <row r="784" spans="1:7">
      <c r="A784" s="21">
        <v>39843</v>
      </c>
      <c r="B784" s="22">
        <v>3.4561000000000002</v>
      </c>
      <c r="C784" s="22">
        <v>4.4391999999999996</v>
      </c>
      <c r="D784" s="22">
        <v>2.9906999999999999</v>
      </c>
      <c r="E784" s="22">
        <v>4.9310999999999998</v>
      </c>
      <c r="F784" s="23">
        <v>21</v>
      </c>
      <c r="G784" s="20" t="s">
        <v>18</v>
      </c>
    </row>
    <row r="785" spans="1:7">
      <c r="A785" s="21">
        <v>39846</v>
      </c>
      <c r="B785" s="22">
        <v>3.4828000000000001</v>
      </c>
      <c r="C785" s="22">
        <v>4.4366000000000003</v>
      </c>
      <c r="D785" s="22">
        <v>2.9883000000000002</v>
      </c>
      <c r="E785" s="22">
        <v>4.9455</v>
      </c>
      <c r="F785" s="23">
        <v>22</v>
      </c>
      <c r="G785" s="20" t="s">
        <v>18</v>
      </c>
    </row>
    <row r="786" spans="1:7">
      <c r="A786" s="21">
        <v>39847</v>
      </c>
      <c r="B786" s="22">
        <v>3.5230000000000001</v>
      </c>
      <c r="C786" s="22">
        <v>4.5147000000000004</v>
      </c>
      <c r="D786" s="22">
        <v>3.0261</v>
      </c>
      <c r="E786" s="22">
        <v>5.0026999999999999</v>
      </c>
      <c r="F786" s="23">
        <v>23</v>
      </c>
      <c r="G786" s="20" t="s">
        <v>18</v>
      </c>
    </row>
    <row r="787" spans="1:7">
      <c r="A787" s="21">
        <v>39848</v>
      </c>
      <c r="B787" s="22">
        <v>3.6070000000000002</v>
      </c>
      <c r="C787" s="22">
        <v>4.6746999999999996</v>
      </c>
      <c r="D787" s="22">
        <v>3.1316000000000002</v>
      </c>
      <c r="E787" s="22">
        <v>5.2012999999999998</v>
      </c>
      <c r="F787" s="23">
        <v>24</v>
      </c>
      <c r="G787" s="20" t="s">
        <v>18</v>
      </c>
    </row>
    <row r="788" spans="1:7">
      <c r="A788" s="21">
        <v>39849</v>
      </c>
      <c r="B788" s="22">
        <v>3.6112000000000002</v>
      </c>
      <c r="C788" s="22">
        <v>4.6455000000000002</v>
      </c>
      <c r="D788" s="22">
        <v>3.1137000000000001</v>
      </c>
      <c r="E788" s="22">
        <v>5.2279</v>
      </c>
      <c r="F788" s="23">
        <v>25</v>
      </c>
      <c r="G788" s="20" t="s">
        <v>18</v>
      </c>
    </row>
    <row r="789" spans="1:7">
      <c r="A789" s="21">
        <v>39850</v>
      </c>
      <c r="B789" s="22">
        <v>3.5564</v>
      </c>
      <c r="C789" s="22">
        <v>4.5633999999999997</v>
      </c>
      <c r="D789" s="22">
        <v>3.0427</v>
      </c>
      <c r="E789" s="22">
        <v>5.2230999999999996</v>
      </c>
      <c r="F789" s="23">
        <v>26</v>
      </c>
      <c r="G789" s="20" t="s">
        <v>18</v>
      </c>
    </row>
    <row r="790" spans="1:7">
      <c r="A790" s="21">
        <v>39853</v>
      </c>
      <c r="B790" s="22">
        <v>3.5165000000000002</v>
      </c>
      <c r="C790" s="22">
        <v>4.5475000000000003</v>
      </c>
      <c r="D790" s="22">
        <v>3.0200999999999998</v>
      </c>
      <c r="E790" s="22">
        <v>5.2173999999999996</v>
      </c>
      <c r="F790" s="23">
        <v>27</v>
      </c>
      <c r="G790" s="20" t="s">
        <v>18</v>
      </c>
    </row>
    <row r="791" spans="1:7">
      <c r="A791" s="21">
        <v>39854</v>
      </c>
      <c r="B791" s="22">
        <v>3.4653</v>
      </c>
      <c r="C791" s="22">
        <v>4.4774000000000003</v>
      </c>
      <c r="D791" s="22">
        <v>2.9773000000000001</v>
      </c>
      <c r="E791" s="22">
        <v>5.1299000000000001</v>
      </c>
      <c r="F791" s="23">
        <v>28</v>
      </c>
      <c r="G791" s="20" t="s">
        <v>18</v>
      </c>
    </row>
    <row r="792" spans="1:7">
      <c r="A792" s="21">
        <v>39855</v>
      </c>
      <c r="B792" s="22">
        <v>3.4983</v>
      </c>
      <c r="C792" s="22">
        <v>4.5317999999999996</v>
      </c>
      <c r="D792" s="22">
        <v>3.0324</v>
      </c>
      <c r="E792" s="22">
        <v>5.0708000000000002</v>
      </c>
      <c r="F792" s="23">
        <v>29</v>
      </c>
      <c r="G792" s="20" t="s">
        <v>18</v>
      </c>
    </row>
    <row r="793" spans="1:7">
      <c r="A793" s="21">
        <v>39856</v>
      </c>
      <c r="B793" s="22">
        <v>3.5760999999999998</v>
      </c>
      <c r="C793" s="22">
        <v>4.5979999999999999</v>
      </c>
      <c r="D793" s="22">
        <v>3.0783999999999998</v>
      </c>
      <c r="E793" s="22">
        <v>5.0705999999999998</v>
      </c>
      <c r="F793" s="23">
        <v>30</v>
      </c>
      <c r="G793" s="20" t="s">
        <v>18</v>
      </c>
    </row>
    <row r="794" spans="1:7">
      <c r="A794" s="21">
        <v>39857</v>
      </c>
      <c r="B794" s="22">
        <v>3.5949</v>
      </c>
      <c r="C794" s="22">
        <v>4.6393000000000004</v>
      </c>
      <c r="D794" s="22">
        <v>3.0981000000000001</v>
      </c>
      <c r="E794" s="22">
        <v>5.2380000000000004</v>
      </c>
      <c r="F794" s="23">
        <v>31</v>
      </c>
      <c r="G794" s="20" t="s">
        <v>18</v>
      </c>
    </row>
    <row r="795" spans="1:7">
      <c r="A795" s="21">
        <v>39860</v>
      </c>
      <c r="B795" s="22">
        <v>3.7360000000000002</v>
      </c>
      <c r="C795" s="22">
        <v>4.7686999999999999</v>
      </c>
      <c r="D795" s="22">
        <v>3.1966999999999999</v>
      </c>
      <c r="E795" s="22">
        <v>5.3194999999999997</v>
      </c>
      <c r="F795" s="23">
        <v>32</v>
      </c>
      <c r="G795" s="20" t="s">
        <v>18</v>
      </c>
    </row>
    <row r="796" spans="1:7">
      <c r="A796" s="21">
        <v>39861</v>
      </c>
      <c r="B796" s="22">
        <v>3.8237999999999999</v>
      </c>
      <c r="C796" s="22">
        <v>4.8323999999999998</v>
      </c>
      <c r="D796" s="22">
        <v>3.2654999999999998</v>
      </c>
      <c r="E796" s="22">
        <v>5.4404000000000003</v>
      </c>
      <c r="F796" s="23">
        <v>33</v>
      </c>
      <c r="G796" s="20" t="s">
        <v>18</v>
      </c>
    </row>
    <row r="797" spans="1:7">
      <c r="A797" s="21">
        <v>39862</v>
      </c>
      <c r="B797" s="22">
        <v>3.8978000000000002</v>
      </c>
      <c r="C797" s="22">
        <v>4.8998999999999997</v>
      </c>
      <c r="D797" s="22">
        <v>3.3167</v>
      </c>
      <c r="E797" s="22">
        <v>5.5153999999999996</v>
      </c>
      <c r="F797" s="23">
        <v>34</v>
      </c>
      <c r="G797" s="20" t="s">
        <v>18</v>
      </c>
    </row>
    <row r="798" spans="1:7">
      <c r="A798" s="21">
        <v>39863</v>
      </c>
      <c r="B798" s="22">
        <v>3.6951999999999998</v>
      </c>
      <c r="C798" s="22">
        <v>4.6801000000000004</v>
      </c>
      <c r="D798" s="22">
        <v>3.1423999999999999</v>
      </c>
      <c r="E798" s="22">
        <v>5.3052999999999999</v>
      </c>
      <c r="F798" s="23">
        <v>35</v>
      </c>
      <c r="G798" s="20" t="s">
        <v>18</v>
      </c>
    </row>
    <row r="799" spans="1:7">
      <c r="A799" s="21">
        <v>39864</v>
      </c>
      <c r="B799" s="22">
        <v>3.7823000000000002</v>
      </c>
      <c r="C799" s="22">
        <v>4.7714999999999996</v>
      </c>
      <c r="D799" s="22">
        <v>3.1882000000000001</v>
      </c>
      <c r="E799" s="22">
        <v>5.4006999999999996</v>
      </c>
      <c r="F799" s="23">
        <v>36</v>
      </c>
      <c r="G799" s="20" t="s">
        <v>18</v>
      </c>
    </row>
    <row r="800" spans="1:7">
      <c r="A800" s="21">
        <v>39867</v>
      </c>
      <c r="B800" s="22">
        <v>3.6591999999999998</v>
      </c>
      <c r="C800" s="22">
        <v>4.7084999999999999</v>
      </c>
      <c r="D800" s="22">
        <v>3.1595</v>
      </c>
      <c r="E800" s="22">
        <v>5.3273000000000001</v>
      </c>
      <c r="F800" s="23">
        <v>37</v>
      </c>
      <c r="G800" s="20" t="s">
        <v>18</v>
      </c>
    </row>
    <row r="801" spans="1:7">
      <c r="A801" s="21">
        <v>39868</v>
      </c>
      <c r="B801" s="22">
        <v>3.6602000000000001</v>
      </c>
      <c r="C801" s="22">
        <v>4.6779999999999999</v>
      </c>
      <c r="D801" s="22">
        <v>3.1657000000000002</v>
      </c>
      <c r="E801" s="22">
        <v>5.3026999999999997</v>
      </c>
      <c r="F801" s="23">
        <v>38</v>
      </c>
      <c r="G801" s="20" t="s">
        <v>18</v>
      </c>
    </row>
    <row r="802" spans="1:7">
      <c r="A802" s="21">
        <v>39869</v>
      </c>
      <c r="B802" s="22">
        <v>3.6312000000000002</v>
      </c>
      <c r="C802" s="22">
        <v>4.6589999999999998</v>
      </c>
      <c r="D802" s="22">
        <v>3.1335999999999999</v>
      </c>
      <c r="E802" s="22">
        <v>5.2727000000000004</v>
      </c>
      <c r="F802" s="23">
        <v>39</v>
      </c>
      <c r="G802" s="20" t="s">
        <v>18</v>
      </c>
    </row>
    <row r="803" spans="1:7">
      <c r="A803" s="21">
        <v>39870</v>
      </c>
      <c r="B803" s="22">
        <v>3.6869000000000001</v>
      </c>
      <c r="C803" s="22">
        <v>4.7068000000000003</v>
      </c>
      <c r="D803" s="22">
        <v>3.1709999999999998</v>
      </c>
      <c r="E803" s="22">
        <v>5.2613000000000003</v>
      </c>
      <c r="F803" s="23">
        <v>40</v>
      </c>
      <c r="G803" s="20" t="s">
        <v>18</v>
      </c>
    </row>
    <row r="804" spans="1:7">
      <c r="A804" s="21">
        <v>39871</v>
      </c>
      <c r="B804" s="22">
        <v>3.6758000000000002</v>
      </c>
      <c r="C804" s="22">
        <v>4.6577999999999999</v>
      </c>
      <c r="D804" s="22">
        <v>3.1355</v>
      </c>
      <c r="E804" s="22">
        <v>5.2182000000000004</v>
      </c>
      <c r="F804" s="23">
        <v>41</v>
      </c>
      <c r="G804" s="20" t="s">
        <v>18</v>
      </c>
    </row>
    <row r="805" spans="1:7">
      <c r="A805" s="21">
        <v>39874</v>
      </c>
      <c r="B805" s="22">
        <v>3.7673999999999999</v>
      </c>
      <c r="C805" s="22">
        <v>4.7483000000000004</v>
      </c>
      <c r="D805" s="22">
        <v>3.2069000000000001</v>
      </c>
      <c r="E805" s="22">
        <v>5.3490000000000002</v>
      </c>
      <c r="F805" s="23">
        <v>42</v>
      </c>
      <c r="G805" s="20" t="s">
        <v>18</v>
      </c>
    </row>
    <row r="806" spans="1:7">
      <c r="A806" s="21">
        <v>39875</v>
      </c>
      <c r="B806" s="22">
        <v>3.7563</v>
      </c>
      <c r="C806" s="22">
        <v>4.7443</v>
      </c>
      <c r="D806" s="22">
        <v>3.2057000000000002</v>
      </c>
      <c r="E806" s="22">
        <v>5.2911000000000001</v>
      </c>
      <c r="F806" s="23">
        <v>43</v>
      </c>
      <c r="G806" s="20" t="s">
        <v>18</v>
      </c>
    </row>
    <row r="807" spans="1:7">
      <c r="A807" s="21">
        <v>39876</v>
      </c>
      <c r="B807" s="22">
        <v>3.7906</v>
      </c>
      <c r="C807" s="22">
        <v>4.7431999999999999</v>
      </c>
      <c r="D807" s="22">
        <v>3.2082000000000002</v>
      </c>
      <c r="E807" s="22">
        <v>5.3258000000000001</v>
      </c>
      <c r="F807" s="23">
        <v>44</v>
      </c>
      <c r="G807" s="20" t="s">
        <v>18</v>
      </c>
    </row>
    <row r="808" spans="1:7">
      <c r="A808" s="21">
        <v>39877</v>
      </c>
      <c r="B808" s="22">
        <v>3.7357999999999998</v>
      </c>
      <c r="C808" s="22">
        <v>4.6955</v>
      </c>
      <c r="D808" s="22">
        <v>3.1762999999999999</v>
      </c>
      <c r="E808" s="22">
        <v>5.2888999999999999</v>
      </c>
      <c r="F808" s="23">
        <v>45</v>
      </c>
      <c r="G808" s="20" t="s">
        <v>18</v>
      </c>
    </row>
    <row r="809" spans="1:7">
      <c r="A809" s="21">
        <v>39878</v>
      </c>
      <c r="B809" s="22">
        <v>3.7435999999999998</v>
      </c>
      <c r="C809" s="22">
        <v>4.7492999999999999</v>
      </c>
      <c r="D809" s="22">
        <v>3.2391000000000001</v>
      </c>
      <c r="E809" s="22">
        <v>5.3239999999999998</v>
      </c>
      <c r="F809" s="23">
        <v>46</v>
      </c>
      <c r="G809" s="20" t="s">
        <v>18</v>
      </c>
    </row>
    <row r="810" spans="1:7">
      <c r="A810" s="21">
        <v>39881</v>
      </c>
      <c r="B810" s="22">
        <v>3.7458</v>
      </c>
      <c r="C810" s="22">
        <v>4.7266000000000004</v>
      </c>
      <c r="D810" s="22">
        <v>3.2315999999999998</v>
      </c>
      <c r="E810" s="22">
        <v>5.2262000000000004</v>
      </c>
      <c r="F810" s="23">
        <v>47</v>
      </c>
      <c r="G810" s="20" t="s">
        <v>18</v>
      </c>
    </row>
    <row r="811" spans="1:7">
      <c r="A811" s="21">
        <v>39882</v>
      </c>
      <c r="B811" s="22">
        <v>3.7273000000000001</v>
      </c>
      <c r="C811" s="22">
        <v>4.7297000000000002</v>
      </c>
      <c r="D811" s="22">
        <v>3.2284000000000002</v>
      </c>
      <c r="E811" s="22">
        <v>5.1626000000000003</v>
      </c>
      <c r="F811" s="23">
        <v>48</v>
      </c>
      <c r="G811" s="20" t="s">
        <v>18</v>
      </c>
    </row>
    <row r="812" spans="1:7">
      <c r="A812" s="21">
        <v>39883</v>
      </c>
      <c r="B812" s="22">
        <v>3.6341999999999999</v>
      </c>
      <c r="C812" s="22">
        <v>4.6050000000000004</v>
      </c>
      <c r="D812" s="22">
        <v>3.1213000000000002</v>
      </c>
      <c r="E812" s="22">
        <v>4.9908000000000001</v>
      </c>
      <c r="F812" s="23">
        <v>49</v>
      </c>
      <c r="G812" s="20" t="s">
        <v>18</v>
      </c>
    </row>
    <row r="813" spans="1:7">
      <c r="A813" s="21">
        <v>39884</v>
      </c>
      <c r="B813" s="22">
        <v>3.6105</v>
      </c>
      <c r="C813" s="22">
        <v>4.6196999999999999</v>
      </c>
      <c r="D813" s="22">
        <v>3.1265999999999998</v>
      </c>
      <c r="E813" s="22">
        <v>4.9847999999999999</v>
      </c>
      <c r="F813" s="23">
        <v>50</v>
      </c>
      <c r="G813" s="20" t="s">
        <v>18</v>
      </c>
    </row>
    <row r="814" spans="1:7">
      <c r="A814" s="21">
        <v>39885</v>
      </c>
      <c r="B814" s="22">
        <v>3.4721000000000002</v>
      </c>
      <c r="C814" s="22">
        <v>4.4832999999999998</v>
      </c>
      <c r="D814" s="22">
        <v>2.9291999999999998</v>
      </c>
      <c r="E814" s="22">
        <v>4.8726000000000003</v>
      </c>
      <c r="F814" s="23">
        <v>51</v>
      </c>
      <c r="G814" s="20" t="s">
        <v>18</v>
      </c>
    </row>
    <row r="815" spans="1:7">
      <c r="A815" s="21">
        <v>39888</v>
      </c>
      <c r="B815" s="22">
        <v>3.4624999999999999</v>
      </c>
      <c r="C815" s="22">
        <v>4.4939999999999998</v>
      </c>
      <c r="D815" s="22">
        <v>2.9213</v>
      </c>
      <c r="E815" s="22">
        <v>4.9080000000000004</v>
      </c>
      <c r="F815" s="23">
        <v>52</v>
      </c>
      <c r="G815" s="20" t="s">
        <v>18</v>
      </c>
    </row>
    <row r="816" spans="1:7">
      <c r="A816" s="21">
        <v>39889</v>
      </c>
      <c r="B816" s="22">
        <v>3.4373</v>
      </c>
      <c r="C816" s="22">
        <v>4.4653</v>
      </c>
      <c r="D816" s="22">
        <v>2.9026999999999998</v>
      </c>
      <c r="E816" s="22">
        <v>4.8268000000000004</v>
      </c>
      <c r="F816" s="23">
        <v>53</v>
      </c>
      <c r="G816" s="20" t="s">
        <v>18</v>
      </c>
    </row>
    <row r="817" spans="1:7">
      <c r="A817" s="21">
        <v>39890</v>
      </c>
      <c r="B817" s="22">
        <v>3.4773999999999998</v>
      </c>
      <c r="C817" s="22">
        <v>4.5312999999999999</v>
      </c>
      <c r="D817" s="22">
        <v>2.9525000000000001</v>
      </c>
      <c r="E817" s="22">
        <v>4.8349000000000002</v>
      </c>
      <c r="F817" s="23">
        <v>54</v>
      </c>
      <c r="G817" s="20" t="s">
        <v>18</v>
      </c>
    </row>
    <row r="818" spans="1:7">
      <c r="A818" s="21">
        <v>39891</v>
      </c>
      <c r="B818" s="22">
        <v>3.3656999999999999</v>
      </c>
      <c r="C818" s="22">
        <v>4.5351999999999997</v>
      </c>
      <c r="D818" s="22">
        <v>2.9472999999999998</v>
      </c>
      <c r="E818" s="22">
        <v>4.8052999999999999</v>
      </c>
      <c r="F818" s="23">
        <v>55</v>
      </c>
      <c r="G818" s="20" t="s">
        <v>18</v>
      </c>
    </row>
    <row r="819" spans="1:7">
      <c r="A819" s="21">
        <v>39892</v>
      </c>
      <c r="B819" s="22">
        <v>3.3942000000000001</v>
      </c>
      <c r="C819" s="22">
        <v>4.6445999999999996</v>
      </c>
      <c r="D819" s="22">
        <v>3.0367999999999999</v>
      </c>
      <c r="E819" s="22">
        <v>4.9326999999999996</v>
      </c>
      <c r="F819" s="23">
        <v>56</v>
      </c>
      <c r="G819" s="20" t="s">
        <v>18</v>
      </c>
    </row>
    <row r="820" spans="1:7">
      <c r="A820" s="21">
        <v>39895</v>
      </c>
      <c r="B820" s="22">
        <v>3.3532999999999999</v>
      </c>
      <c r="C820" s="22">
        <v>4.5747999999999998</v>
      </c>
      <c r="D820" s="22">
        <v>2.9777</v>
      </c>
      <c r="E820" s="22">
        <v>4.8773999999999997</v>
      </c>
      <c r="F820" s="23">
        <v>57</v>
      </c>
      <c r="G820" s="20" t="s">
        <v>18</v>
      </c>
    </row>
    <row r="821" spans="1:7">
      <c r="A821" s="21">
        <v>39896</v>
      </c>
      <c r="B821" s="22">
        <v>3.3330000000000002</v>
      </c>
      <c r="C821" s="22">
        <v>4.5308000000000002</v>
      </c>
      <c r="D821" s="22">
        <v>2.9645000000000001</v>
      </c>
      <c r="E821" s="22">
        <v>4.9168000000000003</v>
      </c>
      <c r="F821" s="23">
        <v>58</v>
      </c>
      <c r="G821" s="20" t="s">
        <v>18</v>
      </c>
    </row>
    <row r="822" spans="1:7">
      <c r="A822" s="21">
        <v>39897</v>
      </c>
      <c r="B822" s="22">
        <v>3.3784000000000001</v>
      </c>
      <c r="C822" s="22">
        <v>4.5555000000000003</v>
      </c>
      <c r="D822" s="22">
        <v>2.9937</v>
      </c>
      <c r="E822" s="22">
        <v>4.9368999999999996</v>
      </c>
      <c r="F822" s="23">
        <v>59</v>
      </c>
      <c r="G822" s="20" t="s">
        <v>18</v>
      </c>
    </row>
    <row r="823" spans="1:7">
      <c r="A823" s="21">
        <v>39898</v>
      </c>
      <c r="B823" s="22">
        <v>3.3605</v>
      </c>
      <c r="C823" s="22">
        <v>4.5593000000000004</v>
      </c>
      <c r="D823" s="22">
        <v>2.9845000000000002</v>
      </c>
      <c r="E823" s="22">
        <v>4.8937999999999997</v>
      </c>
      <c r="F823" s="23">
        <v>60</v>
      </c>
      <c r="G823" s="20" t="s">
        <v>18</v>
      </c>
    </row>
    <row r="824" spans="1:7">
      <c r="A824" s="21">
        <v>39899</v>
      </c>
      <c r="B824" s="22">
        <v>3.4054000000000002</v>
      </c>
      <c r="C824" s="22">
        <v>4.5883000000000003</v>
      </c>
      <c r="D824" s="22">
        <v>3.0051000000000001</v>
      </c>
      <c r="E824" s="22">
        <v>4.8857999999999997</v>
      </c>
      <c r="F824" s="23">
        <v>61</v>
      </c>
      <c r="G824" s="20" t="s">
        <v>18</v>
      </c>
    </row>
    <row r="825" spans="1:7">
      <c r="A825" s="21">
        <v>39902</v>
      </c>
      <c r="B825" s="22">
        <v>3.5779000000000001</v>
      </c>
      <c r="C825" s="22">
        <v>4.7191000000000001</v>
      </c>
      <c r="D825" s="22">
        <v>3.1139999999999999</v>
      </c>
      <c r="E825" s="22">
        <v>5.0633999999999997</v>
      </c>
      <c r="F825" s="23">
        <v>62</v>
      </c>
      <c r="G825" s="20" t="s">
        <v>18</v>
      </c>
    </row>
    <row r="826" spans="1:7">
      <c r="A826" s="21">
        <v>39903</v>
      </c>
      <c r="B826" s="22">
        <v>3.5415999999999999</v>
      </c>
      <c r="C826" s="22">
        <v>4.7012999999999998</v>
      </c>
      <c r="D826" s="22">
        <v>3.1000999999999999</v>
      </c>
      <c r="E826" s="22">
        <v>5.0545999999999998</v>
      </c>
      <c r="F826" s="23">
        <v>63</v>
      </c>
      <c r="G826" s="20" t="s">
        <v>18</v>
      </c>
    </row>
    <row r="827" spans="1:7">
      <c r="A827" s="21">
        <v>39904</v>
      </c>
      <c r="B827" s="22">
        <v>3.5222000000000002</v>
      </c>
      <c r="C827" s="22">
        <v>4.6462000000000003</v>
      </c>
      <c r="D827" s="22">
        <v>3.0747</v>
      </c>
      <c r="E827" s="22">
        <v>5.0644999999999998</v>
      </c>
      <c r="F827" s="23">
        <v>64</v>
      </c>
      <c r="G827" s="20" t="s">
        <v>18</v>
      </c>
    </row>
    <row r="828" spans="1:7">
      <c r="A828" s="21">
        <v>39905</v>
      </c>
      <c r="B828" s="22">
        <v>3.3805000000000001</v>
      </c>
      <c r="C828" s="22">
        <v>4.4894999999999996</v>
      </c>
      <c r="D828" s="22">
        <v>2.9470999999999998</v>
      </c>
      <c r="E828" s="22">
        <v>4.9295</v>
      </c>
      <c r="F828" s="23">
        <v>65</v>
      </c>
      <c r="G828" s="20" t="s">
        <v>18</v>
      </c>
    </row>
    <row r="829" spans="1:7">
      <c r="A829" s="21">
        <v>39906</v>
      </c>
      <c r="B829" s="22">
        <v>3.3077999999999999</v>
      </c>
      <c r="C829" s="22">
        <v>4.4523000000000001</v>
      </c>
      <c r="D829" s="22">
        <v>2.9169</v>
      </c>
      <c r="E829" s="22">
        <v>4.8933999999999997</v>
      </c>
      <c r="F829" s="23">
        <v>66</v>
      </c>
      <c r="G829" s="20" t="s">
        <v>18</v>
      </c>
    </row>
    <row r="830" spans="1:7">
      <c r="A830" s="21">
        <v>39909</v>
      </c>
      <c r="B830" s="22">
        <v>3.2614999999999998</v>
      </c>
      <c r="C830" s="22">
        <v>4.4135</v>
      </c>
      <c r="D830" s="22">
        <v>2.891</v>
      </c>
      <c r="E830" s="22">
        <v>4.8647</v>
      </c>
      <c r="F830" s="23">
        <v>67</v>
      </c>
      <c r="G830" s="20" t="s">
        <v>18</v>
      </c>
    </row>
    <row r="831" spans="1:7">
      <c r="A831" s="21">
        <v>39910</v>
      </c>
      <c r="B831" s="22">
        <v>3.3828</v>
      </c>
      <c r="C831" s="22">
        <v>4.5101000000000004</v>
      </c>
      <c r="D831" s="22">
        <v>2.9662999999999999</v>
      </c>
      <c r="E831" s="22">
        <v>4.9638</v>
      </c>
      <c r="F831" s="23">
        <v>68</v>
      </c>
      <c r="G831" s="20" t="s">
        <v>18</v>
      </c>
    </row>
    <row r="832" spans="1:7">
      <c r="A832" s="21">
        <v>39911</v>
      </c>
      <c r="B832" s="22">
        <v>3.4140000000000001</v>
      </c>
      <c r="C832" s="22">
        <v>4.5038999999999998</v>
      </c>
      <c r="D832" s="22">
        <v>2.9727000000000001</v>
      </c>
      <c r="E832" s="22">
        <v>5.0031999999999996</v>
      </c>
      <c r="F832" s="23">
        <v>69</v>
      </c>
      <c r="G832" s="20" t="s">
        <v>18</v>
      </c>
    </row>
    <row r="833" spans="1:7">
      <c r="A833" s="21">
        <v>39912</v>
      </c>
      <c r="B833" s="22">
        <v>3.3388</v>
      </c>
      <c r="C833" s="22">
        <v>4.4408000000000003</v>
      </c>
      <c r="D833" s="22">
        <v>2.9131999999999998</v>
      </c>
      <c r="E833" s="22">
        <v>4.8929</v>
      </c>
      <c r="F833" s="23">
        <v>70</v>
      </c>
      <c r="G833" s="20" t="s">
        <v>18</v>
      </c>
    </row>
    <row r="834" spans="1:7">
      <c r="A834" s="21">
        <v>39913</v>
      </c>
      <c r="B834" s="22">
        <v>3.3224999999999998</v>
      </c>
      <c r="C834" s="22">
        <v>4.3635000000000002</v>
      </c>
      <c r="D834" s="22">
        <v>2.8662000000000001</v>
      </c>
      <c r="E834" s="22">
        <v>4.8605</v>
      </c>
      <c r="F834" s="23">
        <v>71</v>
      </c>
      <c r="G834" s="20" t="s">
        <v>18</v>
      </c>
    </row>
    <row r="835" spans="1:7">
      <c r="A835" s="21">
        <v>39917</v>
      </c>
      <c r="B835" s="22">
        <v>3.3018999999999998</v>
      </c>
      <c r="C835" s="22">
        <v>4.3856000000000002</v>
      </c>
      <c r="D835" s="22">
        <v>2.8898000000000001</v>
      </c>
      <c r="E835" s="22">
        <v>4.9071999999999996</v>
      </c>
      <c r="F835" s="23">
        <v>72</v>
      </c>
      <c r="G835" s="20" t="s">
        <v>18</v>
      </c>
    </row>
    <row r="836" spans="1:7">
      <c r="A836" s="21">
        <v>39918</v>
      </c>
      <c r="B836" s="22">
        <v>3.1945999999999999</v>
      </c>
      <c r="C836" s="22">
        <v>4.2351000000000001</v>
      </c>
      <c r="D836" s="22">
        <v>2.7978000000000001</v>
      </c>
      <c r="E836" s="22">
        <v>4.7737999999999996</v>
      </c>
      <c r="F836" s="23">
        <v>73</v>
      </c>
      <c r="G836" s="20" t="s">
        <v>18</v>
      </c>
    </row>
    <row r="837" spans="1:7">
      <c r="A837" s="21">
        <v>39919</v>
      </c>
      <c r="B837" s="22">
        <v>3.2627999999999999</v>
      </c>
      <c r="C837" s="22">
        <v>4.2965</v>
      </c>
      <c r="D837" s="22">
        <v>2.8420999999999998</v>
      </c>
      <c r="E837" s="22">
        <v>4.8762999999999996</v>
      </c>
      <c r="F837" s="23">
        <v>74</v>
      </c>
      <c r="G837" s="20" t="s">
        <v>18</v>
      </c>
    </row>
    <row r="838" spans="1:7">
      <c r="A838" s="21">
        <v>39920</v>
      </c>
      <c r="B838" s="22">
        <v>3.2764000000000002</v>
      </c>
      <c r="C838" s="22">
        <v>4.2847999999999997</v>
      </c>
      <c r="D838" s="22">
        <v>2.8180999999999998</v>
      </c>
      <c r="E838" s="22">
        <v>4.8569000000000004</v>
      </c>
      <c r="F838" s="23">
        <v>75</v>
      </c>
      <c r="G838" s="20" t="s">
        <v>18</v>
      </c>
    </row>
    <row r="839" spans="1:7">
      <c r="A839" s="21">
        <v>39923</v>
      </c>
      <c r="B839" s="22">
        <v>3.36</v>
      </c>
      <c r="C839" s="22">
        <v>4.3592000000000004</v>
      </c>
      <c r="D839" s="22">
        <v>2.8736999999999999</v>
      </c>
      <c r="E839" s="22">
        <v>4.8990999999999998</v>
      </c>
      <c r="F839" s="23">
        <v>76</v>
      </c>
      <c r="G839" s="20" t="s">
        <v>18</v>
      </c>
    </row>
    <row r="840" spans="1:7">
      <c r="A840" s="21">
        <v>39924</v>
      </c>
      <c r="B840" s="22">
        <v>3.4196</v>
      </c>
      <c r="C840" s="22">
        <v>4.4288999999999996</v>
      </c>
      <c r="D840" s="22">
        <v>2.9266000000000001</v>
      </c>
      <c r="E840" s="22">
        <v>4.9755000000000003</v>
      </c>
      <c r="F840" s="23">
        <v>77</v>
      </c>
      <c r="G840" s="20" t="s">
        <v>18</v>
      </c>
    </row>
    <row r="841" spans="1:7">
      <c r="A841" s="21">
        <v>39925</v>
      </c>
      <c r="B841" s="22">
        <v>3.4205000000000001</v>
      </c>
      <c r="C841" s="22">
        <v>4.4211999999999998</v>
      </c>
      <c r="D841" s="22">
        <v>2.9266000000000001</v>
      </c>
      <c r="E841" s="22">
        <v>4.9715999999999996</v>
      </c>
      <c r="F841" s="23">
        <v>78</v>
      </c>
      <c r="G841" s="20" t="s">
        <v>18</v>
      </c>
    </row>
    <row r="842" spans="1:7">
      <c r="A842" s="21">
        <v>39926</v>
      </c>
      <c r="B842" s="22">
        <v>3.3862000000000001</v>
      </c>
      <c r="C842" s="22">
        <v>4.4146999999999998</v>
      </c>
      <c r="D842" s="22">
        <v>2.9051</v>
      </c>
      <c r="E842" s="22">
        <v>4.9325999999999999</v>
      </c>
      <c r="F842" s="23">
        <v>79</v>
      </c>
      <c r="G842" s="20" t="s">
        <v>18</v>
      </c>
    </row>
    <row r="843" spans="1:7">
      <c r="A843" s="21">
        <v>39927</v>
      </c>
      <c r="B843" s="22">
        <v>3.3809999999999998</v>
      </c>
      <c r="C843" s="22">
        <v>4.4763000000000002</v>
      </c>
      <c r="D843" s="22">
        <v>2.9621</v>
      </c>
      <c r="E843" s="22">
        <v>4.9406999999999996</v>
      </c>
      <c r="F843" s="23">
        <v>80</v>
      </c>
      <c r="G843" s="20" t="s">
        <v>18</v>
      </c>
    </row>
    <row r="844" spans="1:7">
      <c r="A844" s="21">
        <v>39930</v>
      </c>
      <c r="B844" s="22">
        <v>3.4456000000000002</v>
      </c>
      <c r="C844" s="22">
        <v>4.5380000000000003</v>
      </c>
      <c r="D844" s="22">
        <v>3.0089999999999999</v>
      </c>
      <c r="E844" s="22">
        <v>5.0182000000000002</v>
      </c>
      <c r="F844" s="23">
        <v>81</v>
      </c>
      <c r="G844" s="20" t="s">
        <v>18</v>
      </c>
    </row>
    <row r="845" spans="1:7">
      <c r="A845" s="21">
        <v>39931</v>
      </c>
      <c r="B845" s="22">
        <v>3.5108000000000001</v>
      </c>
      <c r="C845" s="22">
        <v>4.5678000000000001</v>
      </c>
      <c r="D845" s="22">
        <v>3.0360999999999998</v>
      </c>
      <c r="E845" s="22">
        <v>5.1134000000000004</v>
      </c>
      <c r="F845" s="23">
        <v>82</v>
      </c>
      <c r="G845" s="20" t="s">
        <v>18</v>
      </c>
    </row>
    <row r="846" spans="1:7">
      <c r="A846" s="21">
        <v>39932</v>
      </c>
      <c r="B846" s="22">
        <v>3.3679999999999999</v>
      </c>
      <c r="C846" s="22">
        <v>4.4497999999999998</v>
      </c>
      <c r="D846" s="22">
        <v>2.9558</v>
      </c>
      <c r="E846" s="22">
        <v>4.9607999999999999</v>
      </c>
      <c r="F846" s="23">
        <v>83</v>
      </c>
      <c r="G846" s="20" t="s">
        <v>18</v>
      </c>
    </row>
    <row r="847" spans="1:7">
      <c r="A847" s="21">
        <v>39933</v>
      </c>
      <c r="B847" s="22">
        <v>3.2858999999999998</v>
      </c>
      <c r="C847" s="22">
        <v>4.3837999999999999</v>
      </c>
      <c r="D847" s="22">
        <v>2.9043999999999999</v>
      </c>
      <c r="E847" s="22">
        <v>4.8925999999999998</v>
      </c>
      <c r="F847" s="23">
        <v>84</v>
      </c>
      <c r="G847" s="20" t="s">
        <v>18</v>
      </c>
    </row>
    <row r="848" spans="1:7">
      <c r="A848" s="21">
        <v>39937</v>
      </c>
      <c r="B848" s="22">
        <v>3.3048999999999999</v>
      </c>
      <c r="C848" s="22">
        <v>4.3913000000000002</v>
      </c>
      <c r="D848" s="22">
        <v>2.9068000000000001</v>
      </c>
      <c r="E848" s="22">
        <v>4.9157999999999999</v>
      </c>
      <c r="F848" s="23">
        <v>85</v>
      </c>
      <c r="G848" s="20" t="s">
        <v>18</v>
      </c>
    </row>
    <row r="849" spans="1:7">
      <c r="A849" s="21">
        <v>39938</v>
      </c>
      <c r="B849" s="22">
        <v>3.2547999999999999</v>
      </c>
      <c r="C849" s="22">
        <v>4.3513000000000002</v>
      </c>
      <c r="D849" s="22">
        <v>2.8753000000000002</v>
      </c>
      <c r="E849" s="22">
        <v>4.9115000000000002</v>
      </c>
      <c r="F849" s="23">
        <v>86</v>
      </c>
      <c r="G849" s="20" t="s">
        <v>18</v>
      </c>
    </row>
    <row r="850" spans="1:7">
      <c r="A850" s="21">
        <v>39939</v>
      </c>
      <c r="B850" s="22">
        <v>3.2985000000000002</v>
      </c>
      <c r="C850" s="22">
        <v>4.3933</v>
      </c>
      <c r="D850" s="22">
        <v>2.9134000000000002</v>
      </c>
      <c r="E850" s="22">
        <v>4.9779999999999998</v>
      </c>
      <c r="F850" s="23">
        <v>87</v>
      </c>
      <c r="G850" s="20" t="s">
        <v>18</v>
      </c>
    </row>
    <row r="851" spans="1:7">
      <c r="A851" s="21">
        <v>39940</v>
      </c>
      <c r="B851" s="22">
        <v>3.2631999999999999</v>
      </c>
      <c r="C851" s="22">
        <v>4.3361999999999998</v>
      </c>
      <c r="D851" s="22">
        <v>2.8649</v>
      </c>
      <c r="E851" s="22">
        <v>4.9320000000000004</v>
      </c>
      <c r="F851" s="23">
        <v>88</v>
      </c>
      <c r="G851" s="20" t="s">
        <v>18</v>
      </c>
    </row>
    <row r="852" spans="1:7">
      <c r="A852" s="21">
        <v>39941</v>
      </c>
      <c r="B852" s="22">
        <v>3.2418999999999998</v>
      </c>
      <c r="C852" s="22">
        <v>4.3510999999999997</v>
      </c>
      <c r="D852" s="22">
        <v>2.8742000000000001</v>
      </c>
      <c r="E852" s="22">
        <v>4.8768000000000002</v>
      </c>
      <c r="F852" s="23">
        <v>89</v>
      </c>
      <c r="G852" s="20" t="s">
        <v>18</v>
      </c>
    </row>
    <row r="853" spans="1:7">
      <c r="A853" s="21">
        <v>39944</v>
      </c>
      <c r="B853" s="22">
        <v>3.2145000000000001</v>
      </c>
      <c r="C853" s="22">
        <v>4.3723999999999998</v>
      </c>
      <c r="D853" s="22">
        <v>2.9020000000000001</v>
      </c>
      <c r="E853" s="22">
        <v>4.8647</v>
      </c>
      <c r="F853" s="23">
        <v>90</v>
      </c>
      <c r="G853" s="20" t="s">
        <v>18</v>
      </c>
    </row>
    <row r="854" spans="1:7">
      <c r="A854" s="21">
        <v>39945</v>
      </c>
      <c r="B854" s="22">
        <v>3.2250000000000001</v>
      </c>
      <c r="C854" s="22">
        <v>4.3997999999999999</v>
      </c>
      <c r="D854" s="22">
        <v>2.9165999999999999</v>
      </c>
      <c r="E854" s="22">
        <v>4.9168000000000003</v>
      </c>
      <c r="F854" s="23">
        <v>91</v>
      </c>
      <c r="G854" s="20" t="s">
        <v>18</v>
      </c>
    </row>
    <row r="855" spans="1:7">
      <c r="A855" s="21">
        <v>39946</v>
      </c>
      <c r="B855" s="22">
        <v>3.2078000000000002</v>
      </c>
      <c r="C855" s="22">
        <v>4.3943000000000003</v>
      </c>
      <c r="D855" s="22">
        <v>2.9146999999999998</v>
      </c>
      <c r="E855" s="22">
        <v>4.9188999999999998</v>
      </c>
      <c r="F855" s="23">
        <v>92</v>
      </c>
      <c r="G855" s="20" t="s">
        <v>18</v>
      </c>
    </row>
    <row r="856" spans="1:7">
      <c r="A856" s="21">
        <v>39947</v>
      </c>
      <c r="B856" s="22">
        <v>3.2898000000000001</v>
      </c>
      <c r="C856" s="22">
        <v>4.4756999999999998</v>
      </c>
      <c r="D856" s="22">
        <v>2.97</v>
      </c>
      <c r="E856" s="22">
        <v>4.9798999999999998</v>
      </c>
      <c r="F856" s="23">
        <v>93</v>
      </c>
      <c r="G856" s="20" t="s">
        <v>18</v>
      </c>
    </row>
    <row r="857" spans="1:7">
      <c r="A857" s="21">
        <v>39948</v>
      </c>
      <c r="B857" s="22">
        <v>3.2978999999999998</v>
      </c>
      <c r="C857" s="22">
        <v>4.4762000000000004</v>
      </c>
      <c r="D857" s="22">
        <v>2.9767999999999999</v>
      </c>
      <c r="E857" s="22">
        <v>5.0096999999999996</v>
      </c>
      <c r="F857" s="23">
        <v>94</v>
      </c>
      <c r="G857" s="20" t="s">
        <v>18</v>
      </c>
    </row>
    <row r="858" spans="1:7">
      <c r="A858" s="21">
        <v>39951</v>
      </c>
      <c r="B858" s="22">
        <v>3.3281000000000001</v>
      </c>
      <c r="C858" s="22">
        <v>4.4772999999999996</v>
      </c>
      <c r="D858" s="22">
        <v>2.9575999999999998</v>
      </c>
      <c r="E858" s="22">
        <v>5.0716999999999999</v>
      </c>
      <c r="F858" s="23">
        <v>95</v>
      </c>
      <c r="G858" s="20" t="s">
        <v>18</v>
      </c>
    </row>
    <row r="859" spans="1:7">
      <c r="A859" s="21">
        <v>39952</v>
      </c>
      <c r="B859" s="22">
        <v>3.2141000000000002</v>
      </c>
      <c r="C859" s="22">
        <v>4.3821000000000003</v>
      </c>
      <c r="D859" s="22">
        <v>2.8931</v>
      </c>
      <c r="E859" s="22">
        <v>4.9729000000000001</v>
      </c>
      <c r="F859" s="23">
        <v>96</v>
      </c>
      <c r="G859" s="20" t="s">
        <v>18</v>
      </c>
    </row>
    <row r="860" spans="1:7">
      <c r="A860" s="21">
        <v>39953</v>
      </c>
      <c r="B860" s="22">
        <v>3.1907000000000001</v>
      </c>
      <c r="C860" s="22">
        <v>4.3573000000000004</v>
      </c>
      <c r="D860" s="22">
        <v>2.8801999999999999</v>
      </c>
      <c r="E860" s="22">
        <v>4.9537000000000004</v>
      </c>
      <c r="F860" s="23">
        <v>97</v>
      </c>
      <c r="G860" s="20" t="s">
        <v>18</v>
      </c>
    </row>
    <row r="861" spans="1:7">
      <c r="A861" s="21">
        <v>39954</v>
      </c>
      <c r="B861" s="22">
        <v>3.2048999999999999</v>
      </c>
      <c r="C861" s="22">
        <v>4.4078999999999997</v>
      </c>
      <c r="D861" s="22">
        <v>2.9096000000000002</v>
      </c>
      <c r="E861" s="22">
        <v>4.9840999999999998</v>
      </c>
      <c r="F861" s="23">
        <v>98</v>
      </c>
      <c r="G861" s="20" t="s">
        <v>18</v>
      </c>
    </row>
    <row r="862" spans="1:7">
      <c r="A862" s="21">
        <v>39955</v>
      </c>
      <c r="B862" s="22">
        <v>3.1543000000000001</v>
      </c>
      <c r="C862" s="22">
        <v>4.4016000000000002</v>
      </c>
      <c r="D862" s="22">
        <v>2.8965999999999998</v>
      </c>
      <c r="E862" s="22">
        <v>4.9916</v>
      </c>
      <c r="F862" s="23">
        <v>99</v>
      </c>
      <c r="G862" s="20" t="s">
        <v>18</v>
      </c>
    </row>
    <row r="863" spans="1:7">
      <c r="A863" s="21">
        <v>39958</v>
      </c>
      <c r="B863" s="22">
        <v>3.1577999999999999</v>
      </c>
      <c r="C863" s="22">
        <v>4.4135</v>
      </c>
      <c r="D863" s="22">
        <v>2.907</v>
      </c>
      <c r="E863" s="22">
        <v>5.0115999999999996</v>
      </c>
      <c r="F863" s="23">
        <v>100</v>
      </c>
      <c r="G863" s="20" t="s">
        <v>18</v>
      </c>
    </row>
    <row r="864" spans="1:7">
      <c r="A864" s="21">
        <v>39959</v>
      </c>
      <c r="B864" s="22">
        <v>3.1947999999999999</v>
      </c>
      <c r="C864" s="22">
        <v>4.4386000000000001</v>
      </c>
      <c r="D864" s="22">
        <v>2.9277000000000002</v>
      </c>
      <c r="E864" s="22">
        <v>5.0446999999999997</v>
      </c>
      <c r="F864" s="23">
        <v>101</v>
      </c>
      <c r="G864" s="20" t="s">
        <v>18</v>
      </c>
    </row>
    <row r="865" spans="1:7">
      <c r="A865" s="21">
        <v>39960</v>
      </c>
      <c r="B865" s="22">
        <v>3.1714000000000002</v>
      </c>
      <c r="C865" s="22">
        <v>4.4313000000000002</v>
      </c>
      <c r="D865" s="22">
        <v>2.9258999999999999</v>
      </c>
      <c r="E865" s="22">
        <v>5.0758999999999999</v>
      </c>
      <c r="F865" s="23">
        <v>102</v>
      </c>
      <c r="G865" s="20" t="s">
        <v>18</v>
      </c>
    </row>
    <row r="866" spans="1:7">
      <c r="A866" s="21">
        <v>39961</v>
      </c>
      <c r="B866" s="22">
        <v>3.2418</v>
      </c>
      <c r="C866" s="22">
        <v>4.4875999999999996</v>
      </c>
      <c r="D866" s="22">
        <v>2.9678</v>
      </c>
      <c r="E866" s="22">
        <v>5.1604999999999999</v>
      </c>
      <c r="F866" s="23">
        <v>103</v>
      </c>
      <c r="G866" s="20" t="s">
        <v>18</v>
      </c>
    </row>
    <row r="867" spans="1:7">
      <c r="A867" s="21">
        <v>39962</v>
      </c>
      <c r="B867" s="22">
        <v>3.1812</v>
      </c>
      <c r="C867" s="22">
        <v>4.4588000000000001</v>
      </c>
      <c r="D867" s="22">
        <v>2.9438</v>
      </c>
      <c r="E867" s="22">
        <v>5.1147999999999998</v>
      </c>
      <c r="F867" s="23">
        <v>104</v>
      </c>
      <c r="G867" s="20" t="s">
        <v>18</v>
      </c>
    </row>
    <row r="868" spans="1:7">
      <c r="A868" s="25">
        <v>39965</v>
      </c>
      <c r="B868" s="22">
        <v>3.1248</v>
      </c>
      <c r="C868" s="22">
        <v>4.4447000000000001</v>
      </c>
      <c r="D868" s="22">
        <v>2.9398</v>
      </c>
      <c r="E868" s="22">
        <v>5.1173999999999999</v>
      </c>
      <c r="F868" s="23">
        <v>105</v>
      </c>
      <c r="G868" s="20" t="s">
        <v>18</v>
      </c>
    </row>
    <row r="869" spans="1:7">
      <c r="A869" s="25">
        <v>39966</v>
      </c>
      <c r="B869" s="22">
        <v>3.1789000000000001</v>
      </c>
      <c r="C869" s="22">
        <v>4.4846000000000004</v>
      </c>
      <c r="D869" s="22">
        <v>2.964</v>
      </c>
      <c r="E869" s="22">
        <v>5.2026000000000003</v>
      </c>
      <c r="F869" s="23">
        <v>106</v>
      </c>
      <c r="G869" s="20" t="s">
        <v>18</v>
      </c>
    </row>
    <row r="870" spans="1:7">
      <c r="A870" s="25">
        <v>39967</v>
      </c>
      <c r="B870" s="22">
        <v>3.1528</v>
      </c>
      <c r="C870" s="22">
        <v>4.4871999999999996</v>
      </c>
      <c r="D870" s="22">
        <v>2.9550999999999998</v>
      </c>
      <c r="E870" s="22">
        <v>5.2259000000000002</v>
      </c>
      <c r="F870" s="23">
        <v>107</v>
      </c>
      <c r="G870" s="20" t="s">
        <v>18</v>
      </c>
    </row>
    <row r="871" spans="1:7">
      <c r="A871" s="25">
        <v>39968</v>
      </c>
      <c r="B871" s="22">
        <v>3.1684999999999999</v>
      </c>
      <c r="C871" s="22">
        <v>4.5048000000000004</v>
      </c>
      <c r="D871" s="22">
        <v>2.9723999999999999</v>
      </c>
      <c r="E871" s="22">
        <v>5.1976000000000004</v>
      </c>
      <c r="F871" s="23">
        <v>108</v>
      </c>
      <c r="G871" s="20" t="s">
        <v>18</v>
      </c>
    </row>
    <row r="872" spans="1:7">
      <c r="A872" s="25">
        <v>39969</v>
      </c>
      <c r="B872" s="22">
        <v>3.1983000000000001</v>
      </c>
      <c r="C872" s="22">
        <v>4.5365000000000002</v>
      </c>
      <c r="D872" s="22">
        <v>2.9889000000000001</v>
      </c>
      <c r="E872" s="22">
        <v>5.1298000000000004</v>
      </c>
      <c r="F872" s="23">
        <v>109</v>
      </c>
      <c r="G872" s="20" t="s">
        <v>18</v>
      </c>
    </row>
    <row r="873" spans="1:7">
      <c r="A873" s="25">
        <v>39972</v>
      </c>
      <c r="B873" s="22">
        <v>3.2706</v>
      </c>
      <c r="C873" s="22">
        <v>4.5353000000000003</v>
      </c>
      <c r="D873" s="22">
        <v>2.9876</v>
      </c>
      <c r="E873" s="22">
        <v>5.1760999999999999</v>
      </c>
      <c r="F873" s="23">
        <v>110</v>
      </c>
      <c r="G873" s="20" t="s">
        <v>18</v>
      </c>
    </row>
    <row r="874" spans="1:7">
      <c r="A874" s="25">
        <v>39973</v>
      </c>
      <c r="B874" s="22">
        <v>3.2385000000000002</v>
      </c>
      <c r="C874" s="22">
        <v>4.5118</v>
      </c>
      <c r="D874" s="22">
        <v>2.9756999999999998</v>
      </c>
      <c r="E874" s="22">
        <v>5.2293000000000003</v>
      </c>
      <c r="F874" s="23">
        <v>111</v>
      </c>
      <c r="G874" s="20" t="s">
        <v>18</v>
      </c>
    </row>
    <row r="875" spans="1:7">
      <c r="A875" s="25">
        <v>39974</v>
      </c>
      <c r="B875" s="22">
        <v>3.1698</v>
      </c>
      <c r="C875" s="22">
        <v>4.4729000000000001</v>
      </c>
      <c r="D875" s="22">
        <v>2.9491000000000001</v>
      </c>
      <c r="E875" s="22">
        <v>5.1923000000000004</v>
      </c>
      <c r="F875" s="23">
        <v>112</v>
      </c>
      <c r="G875" s="20" t="s">
        <v>18</v>
      </c>
    </row>
    <row r="876" spans="1:7">
      <c r="A876" s="25">
        <v>39976</v>
      </c>
      <c r="B876" s="22">
        <v>3.173</v>
      </c>
      <c r="C876" s="22">
        <v>4.4615</v>
      </c>
      <c r="D876" s="22">
        <v>2.9531999999999998</v>
      </c>
      <c r="E876" s="22">
        <v>5.2298</v>
      </c>
      <c r="F876" s="23">
        <v>113</v>
      </c>
      <c r="G876" s="20" t="s">
        <v>18</v>
      </c>
    </row>
    <row r="877" spans="1:7">
      <c r="A877" s="25">
        <v>39979</v>
      </c>
      <c r="B877" s="22">
        <v>3.2433999999999998</v>
      </c>
      <c r="C877" s="22">
        <v>4.5008999999999997</v>
      </c>
      <c r="D877" s="22">
        <v>2.9773000000000001</v>
      </c>
      <c r="E877" s="22">
        <v>5.3177000000000003</v>
      </c>
      <c r="F877" s="23">
        <v>114</v>
      </c>
      <c r="G877" s="20" t="s">
        <v>18</v>
      </c>
    </row>
    <row r="878" spans="1:7">
      <c r="A878" s="25">
        <v>39980</v>
      </c>
      <c r="B878" s="22">
        <v>3.2698</v>
      </c>
      <c r="C878" s="22">
        <v>4.5373000000000001</v>
      </c>
      <c r="D878" s="22">
        <v>3.0127999999999999</v>
      </c>
      <c r="E878" s="22">
        <v>5.3685999999999998</v>
      </c>
      <c r="F878" s="23">
        <v>115</v>
      </c>
      <c r="G878" s="20" t="s">
        <v>18</v>
      </c>
    </row>
    <row r="879" spans="1:7">
      <c r="A879" s="25">
        <v>39981</v>
      </c>
      <c r="B879" s="22">
        <v>3.2555999999999998</v>
      </c>
      <c r="C879" s="22">
        <v>4.5152999999999999</v>
      </c>
      <c r="D879" s="22">
        <v>2.9916999999999998</v>
      </c>
      <c r="E879" s="22">
        <v>5.3159000000000001</v>
      </c>
      <c r="F879" s="23">
        <v>116</v>
      </c>
      <c r="G879" s="20" t="s">
        <v>18</v>
      </c>
    </row>
    <row r="880" spans="1:7">
      <c r="A880" s="25">
        <v>39982</v>
      </c>
      <c r="B880" s="22">
        <v>3.2679</v>
      </c>
      <c r="C880" s="22">
        <v>4.5461999999999998</v>
      </c>
      <c r="D880" s="22">
        <v>3.0253999999999999</v>
      </c>
      <c r="E880" s="22">
        <v>5.3070000000000004</v>
      </c>
      <c r="F880" s="23">
        <v>117</v>
      </c>
      <c r="G880" s="20" t="s">
        <v>18</v>
      </c>
    </row>
    <row r="881" spans="1:7">
      <c r="A881" s="25">
        <v>39983</v>
      </c>
      <c r="B881" s="22">
        <v>3.2719999999999998</v>
      </c>
      <c r="C881" s="22">
        <v>4.5444000000000004</v>
      </c>
      <c r="D881" s="22">
        <v>3.0051000000000001</v>
      </c>
      <c r="E881" s="22">
        <v>5.3536000000000001</v>
      </c>
      <c r="F881" s="23">
        <v>118</v>
      </c>
      <c r="G881" s="20" t="s">
        <v>18</v>
      </c>
    </row>
    <row r="882" spans="1:7">
      <c r="A882" s="25">
        <v>39986</v>
      </c>
      <c r="B882" s="22">
        <v>3.2484999999999999</v>
      </c>
      <c r="C882" s="22">
        <v>4.5037000000000003</v>
      </c>
      <c r="D882" s="22">
        <v>2.9899</v>
      </c>
      <c r="E882" s="22">
        <v>5.3371000000000004</v>
      </c>
      <c r="F882" s="23">
        <v>119</v>
      </c>
      <c r="G882" s="20" t="s">
        <v>18</v>
      </c>
    </row>
    <row r="883" spans="1:7">
      <c r="A883" s="25">
        <v>39987</v>
      </c>
      <c r="B883" s="22">
        <v>3.2742</v>
      </c>
      <c r="C883" s="22">
        <v>4.5518000000000001</v>
      </c>
      <c r="D883" s="22">
        <v>3.0268000000000002</v>
      </c>
      <c r="E883" s="22">
        <v>5.3178000000000001</v>
      </c>
      <c r="F883" s="23">
        <v>120</v>
      </c>
      <c r="G883" s="20" t="s">
        <v>18</v>
      </c>
    </row>
    <row r="884" spans="1:7">
      <c r="A884" s="25">
        <v>39988</v>
      </c>
      <c r="B884" s="22">
        <v>3.2265000000000001</v>
      </c>
      <c r="C884" s="22">
        <v>4.5476000000000001</v>
      </c>
      <c r="D884" s="22">
        <v>3.0253000000000001</v>
      </c>
      <c r="E884" s="22">
        <v>5.3376000000000001</v>
      </c>
      <c r="F884" s="23">
        <v>121</v>
      </c>
      <c r="G884" s="20" t="s">
        <v>18</v>
      </c>
    </row>
    <row r="885" spans="1:7">
      <c r="A885" s="25">
        <v>39989</v>
      </c>
      <c r="B885" s="22">
        <v>3.2345000000000002</v>
      </c>
      <c r="C885" s="22">
        <v>4.5166000000000004</v>
      </c>
      <c r="D885" s="22">
        <v>2.9569999999999999</v>
      </c>
      <c r="E885" s="22">
        <v>5.2736000000000001</v>
      </c>
      <c r="F885" s="23">
        <v>122</v>
      </c>
      <c r="G885" s="20" t="s">
        <v>18</v>
      </c>
    </row>
    <row r="886" spans="1:7">
      <c r="A886" s="25">
        <v>39990</v>
      </c>
      <c r="B886" s="22">
        <v>3.2109999999999999</v>
      </c>
      <c r="C886" s="22">
        <v>4.5072999999999999</v>
      </c>
      <c r="D886" s="22">
        <v>2.9472</v>
      </c>
      <c r="E886" s="22">
        <v>5.2877999999999998</v>
      </c>
      <c r="F886" s="23">
        <v>123</v>
      </c>
      <c r="G886" s="20" t="s">
        <v>18</v>
      </c>
    </row>
    <row r="887" spans="1:7">
      <c r="A887" s="25">
        <v>39993</v>
      </c>
      <c r="B887" s="22">
        <v>3.2084000000000001</v>
      </c>
      <c r="C887" s="22">
        <v>4.4908000000000001</v>
      </c>
      <c r="D887" s="22">
        <v>2.9401000000000002</v>
      </c>
      <c r="E887" s="22">
        <v>5.2900999999999998</v>
      </c>
      <c r="F887" s="23">
        <v>124</v>
      </c>
      <c r="G887" s="20" t="s">
        <v>18</v>
      </c>
    </row>
    <row r="888" spans="1:7">
      <c r="A888" s="25">
        <v>39994</v>
      </c>
      <c r="B888" s="22">
        <v>3.1732999999999998</v>
      </c>
      <c r="C888" s="22">
        <v>4.4695999999999998</v>
      </c>
      <c r="D888" s="22">
        <v>2.9314</v>
      </c>
      <c r="E888" s="22">
        <v>5.2744999999999997</v>
      </c>
      <c r="F888" s="23">
        <v>125</v>
      </c>
      <c r="G888" s="20" t="s">
        <v>18</v>
      </c>
    </row>
    <row r="889" spans="1:7">
      <c r="A889" s="25">
        <v>39995</v>
      </c>
      <c r="B889" s="22">
        <v>3.1375000000000002</v>
      </c>
      <c r="C889" s="22">
        <v>4.4157000000000002</v>
      </c>
      <c r="D889" s="22">
        <v>2.8969</v>
      </c>
      <c r="E889" s="22">
        <v>5.1573000000000002</v>
      </c>
      <c r="F889" s="23">
        <v>126</v>
      </c>
      <c r="G889" s="20" t="s">
        <v>18</v>
      </c>
    </row>
    <row r="890" spans="1:7">
      <c r="A890" s="25">
        <v>39996</v>
      </c>
      <c r="B890" s="22">
        <v>3.1013000000000002</v>
      </c>
      <c r="C890" s="22">
        <v>4.3719000000000001</v>
      </c>
      <c r="D890" s="22">
        <v>2.8694999999999999</v>
      </c>
      <c r="E890" s="22">
        <v>5.0727000000000002</v>
      </c>
      <c r="F890" s="23">
        <v>127</v>
      </c>
      <c r="G890" s="20" t="s">
        <v>18</v>
      </c>
    </row>
    <row r="891" spans="1:7">
      <c r="A891" s="25">
        <v>39997</v>
      </c>
      <c r="B891" s="22">
        <v>3.1236000000000002</v>
      </c>
      <c r="C891" s="22">
        <v>4.3731</v>
      </c>
      <c r="D891" s="22">
        <v>2.8767</v>
      </c>
      <c r="E891" s="22">
        <v>5.1116999999999999</v>
      </c>
      <c r="F891" s="23">
        <v>128</v>
      </c>
      <c r="G891" s="20" t="s">
        <v>18</v>
      </c>
    </row>
    <row r="892" spans="1:7">
      <c r="A892" s="25">
        <v>40000</v>
      </c>
      <c r="B892" s="22">
        <v>3.1482999999999999</v>
      </c>
      <c r="C892" s="22">
        <v>4.3840000000000003</v>
      </c>
      <c r="D892" s="22">
        <v>2.8849</v>
      </c>
      <c r="E892" s="22">
        <v>5.0758000000000001</v>
      </c>
      <c r="F892" s="23">
        <v>129</v>
      </c>
      <c r="G892" s="20" t="s">
        <v>18</v>
      </c>
    </row>
    <row r="893" spans="1:7">
      <c r="A893" s="25">
        <v>40001</v>
      </c>
      <c r="B893" s="22">
        <v>3.1297999999999999</v>
      </c>
      <c r="C893" s="22">
        <v>4.3712</v>
      </c>
      <c r="D893" s="22">
        <v>2.8792</v>
      </c>
      <c r="E893" s="22">
        <v>5.0719000000000003</v>
      </c>
      <c r="F893" s="23">
        <v>130</v>
      </c>
      <c r="G893" s="20" t="s">
        <v>18</v>
      </c>
    </row>
    <row r="894" spans="1:7">
      <c r="A894" s="25">
        <v>40002</v>
      </c>
      <c r="B894" s="22">
        <v>3.1852</v>
      </c>
      <c r="C894" s="22">
        <v>4.4241000000000001</v>
      </c>
      <c r="D894" s="22">
        <v>2.9174000000000002</v>
      </c>
      <c r="E894" s="22">
        <v>5.1204999999999998</v>
      </c>
      <c r="F894" s="23">
        <v>131</v>
      </c>
      <c r="G894" s="20" t="s">
        <v>18</v>
      </c>
    </row>
    <row r="895" spans="1:7">
      <c r="A895" s="25">
        <v>40003</v>
      </c>
      <c r="B895" s="22">
        <v>3.1221999999999999</v>
      </c>
      <c r="C895" s="22">
        <v>4.3577000000000004</v>
      </c>
      <c r="D895" s="22">
        <v>2.8784000000000001</v>
      </c>
      <c r="E895" s="22">
        <v>5.0438999999999998</v>
      </c>
      <c r="F895" s="23">
        <v>132</v>
      </c>
      <c r="G895" s="20" t="s">
        <v>18</v>
      </c>
    </row>
    <row r="896" spans="1:7">
      <c r="A896" s="25">
        <v>40004</v>
      </c>
      <c r="B896" s="22">
        <v>3.1425000000000001</v>
      </c>
      <c r="C896" s="22">
        <v>4.3711000000000002</v>
      </c>
      <c r="D896" s="22">
        <v>2.8845000000000001</v>
      </c>
      <c r="E896" s="22">
        <v>5.1172000000000004</v>
      </c>
      <c r="F896" s="23">
        <v>133</v>
      </c>
      <c r="G896" s="20" t="s">
        <v>18</v>
      </c>
    </row>
    <row r="897" spans="1:7">
      <c r="A897" s="25">
        <v>40007</v>
      </c>
      <c r="B897" s="22">
        <v>3.16</v>
      </c>
      <c r="C897" s="22">
        <v>4.4044999999999996</v>
      </c>
      <c r="D897" s="22">
        <v>2.9104000000000001</v>
      </c>
      <c r="E897" s="22">
        <v>5.0731000000000002</v>
      </c>
      <c r="F897" s="23">
        <v>134</v>
      </c>
      <c r="G897" s="20" t="s">
        <v>18</v>
      </c>
    </row>
    <row r="898" spans="1:7">
      <c r="A898" s="25">
        <v>40008</v>
      </c>
      <c r="B898" s="22">
        <v>3.1158000000000001</v>
      </c>
      <c r="C898" s="22">
        <v>4.3613</v>
      </c>
      <c r="D898" s="22">
        <v>2.8778000000000001</v>
      </c>
      <c r="E898" s="22">
        <v>5.0842999999999998</v>
      </c>
      <c r="F898" s="23">
        <v>135</v>
      </c>
      <c r="G898" s="20" t="s">
        <v>18</v>
      </c>
    </row>
    <row r="899" spans="1:7">
      <c r="A899" s="25">
        <v>40009</v>
      </c>
      <c r="B899" s="22">
        <v>3.0556999999999999</v>
      </c>
      <c r="C899" s="22">
        <v>4.2906000000000004</v>
      </c>
      <c r="D899" s="22">
        <v>2.8243999999999998</v>
      </c>
      <c r="E899" s="22">
        <v>4.9977999999999998</v>
      </c>
      <c r="F899" s="23">
        <v>136</v>
      </c>
      <c r="G899" s="20" t="s">
        <v>18</v>
      </c>
    </row>
    <row r="900" spans="1:7">
      <c r="A900" s="25">
        <v>40010</v>
      </c>
      <c r="B900" s="22">
        <v>3.0527000000000002</v>
      </c>
      <c r="C900" s="22">
        <v>4.2994000000000003</v>
      </c>
      <c r="D900" s="22">
        <v>2.8353999999999999</v>
      </c>
      <c r="E900" s="22">
        <v>5.0027999999999997</v>
      </c>
      <c r="F900" s="23">
        <v>137</v>
      </c>
      <c r="G900" s="20" t="s">
        <v>18</v>
      </c>
    </row>
    <row r="901" spans="1:7">
      <c r="A901" s="25">
        <v>40011</v>
      </c>
      <c r="B901" s="22">
        <v>3.0630000000000002</v>
      </c>
      <c r="C901" s="22">
        <v>4.3183999999999996</v>
      </c>
      <c r="D901" s="22">
        <v>2.8424999999999998</v>
      </c>
      <c r="E901" s="22">
        <v>4.9954999999999998</v>
      </c>
      <c r="F901" s="23">
        <v>138</v>
      </c>
      <c r="G901" s="20" t="s">
        <v>18</v>
      </c>
    </row>
    <row r="902" spans="1:7">
      <c r="A902" s="25">
        <v>40014</v>
      </c>
      <c r="B902" s="22">
        <v>3.0236000000000001</v>
      </c>
      <c r="C902" s="22">
        <v>4.3006000000000002</v>
      </c>
      <c r="D902" s="22">
        <v>2.8292000000000002</v>
      </c>
      <c r="E902" s="22">
        <v>4.9862000000000002</v>
      </c>
      <c r="F902" s="23">
        <v>139</v>
      </c>
      <c r="G902" s="20" t="s">
        <v>18</v>
      </c>
    </row>
    <row r="903" spans="1:7">
      <c r="A903" s="25">
        <v>40015</v>
      </c>
      <c r="B903" s="22">
        <v>3.0023</v>
      </c>
      <c r="C903" s="22">
        <v>4.2680999999999996</v>
      </c>
      <c r="D903" s="22">
        <v>2.8102</v>
      </c>
      <c r="E903" s="22">
        <v>4.9328000000000003</v>
      </c>
      <c r="F903" s="23">
        <v>140</v>
      </c>
      <c r="G903" s="20" t="s">
        <v>18</v>
      </c>
    </row>
    <row r="904" spans="1:7">
      <c r="A904" s="25">
        <v>40016</v>
      </c>
      <c r="B904" s="22">
        <v>3.0091000000000001</v>
      </c>
      <c r="C904" s="22">
        <v>4.2702999999999998</v>
      </c>
      <c r="D904" s="22">
        <v>2.8147000000000002</v>
      </c>
      <c r="E904" s="22">
        <v>4.9279000000000002</v>
      </c>
      <c r="F904" s="23">
        <v>141</v>
      </c>
      <c r="G904" s="20" t="s">
        <v>18</v>
      </c>
    </row>
    <row r="905" spans="1:7">
      <c r="A905" s="25">
        <v>40017</v>
      </c>
      <c r="B905" s="22">
        <v>2.9830000000000001</v>
      </c>
      <c r="C905" s="22">
        <v>4.2443</v>
      </c>
      <c r="D905" s="22">
        <v>2.7928999999999999</v>
      </c>
      <c r="E905" s="22">
        <v>4.9295</v>
      </c>
      <c r="F905" s="23">
        <v>142</v>
      </c>
      <c r="G905" s="20" t="s">
        <v>18</v>
      </c>
    </row>
    <row r="906" spans="1:7">
      <c r="A906" s="25">
        <v>40018</v>
      </c>
      <c r="B906" s="22">
        <v>2.9662999999999999</v>
      </c>
      <c r="C906" s="22">
        <v>4.2138999999999998</v>
      </c>
      <c r="D906" s="22">
        <v>2.7677999999999998</v>
      </c>
      <c r="E906" s="22">
        <v>4.8777999999999997</v>
      </c>
      <c r="F906" s="23">
        <v>143</v>
      </c>
      <c r="G906" s="20" t="s">
        <v>18</v>
      </c>
    </row>
    <row r="907" spans="1:7">
      <c r="A907" s="25">
        <v>40021</v>
      </c>
      <c r="B907" s="22">
        <v>2.923</v>
      </c>
      <c r="C907" s="22">
        <v>4.1626000000000003</v>
      </c>
      <c r="D907" s="22">
        <v>2.7309000000000001</v>
      </c>
      <c r="E907" s="22">
        <v>4.8131000000000004</v>
      </c>
      <c r="F907" s="23">
        <v>144</v>
      </c>
      <c r="G907" s="20" t="s">
        <v>18</v>
      </c>
    </row>
    <row r="908" spans="1:7">
      <c r="A908" s="25">
        <v>40022</v>
      </c>
      <c r="B908" s="22">
        <v>2.9237000000000002</v>
      </c>
      <c r="C908" s="22">
        <v>4.1726000000000001</v>
      </c>
      <c r="D908" s="22">
        <v>2.7393000000000001</v>
      </c>
      <c r="E908" s="22">
        <v>4.8315999999999999</v>
      </c>
      <c r="F908" s="23">
        <v>145</v>
      </c>
      <c r="G908" s="20" t="s">
        <v>18</v>
      </c>
    </row>
    <row r="909" spans="1:7">
      <c r="A909" s="25">
        <v>40023</v>
      </c>
      <c r="B909" s="22">
        <v>2.9632000000000001</v>
      </c>
      <c r="C909" s="22">
        <v>4.1948999999999996</v>
      </c>
      <c r="D909" s="22">
        <v>2.7538</v>
      </c>
      <c r="E909" s="22">
        <v>4.8529999999999998</v>
      </c>
      <c r="F909" s="23">
        <v>146</v>
      </c>
      <c r="G909" s="20" t="s">
        <v>18</v>
      </c>
    </row>
    <row r="910" spans="1:7">
      <c r="A910" s="25">
        <v>40024</v>
      </c>
      <c r="B910" s="22">
        <v>2.9737</v>
      </c>
      <c r="C910" s="22">
        <v>4.1807999999999996</v>
      </c>
      <c r="D910" s="22">
        <v>2.7339000000000002</v>
      </c>
      <c r="E910" s="22">
        <v>4.9050000000000002</v>
      </c>
      <c r="F910" s="23">
        <v>147</v>
      </c>
      <c r="G910" s="20" t="s">
        <v>18</v>
      </c>
    </row>
    <row r="911" spans="1:7">
      <c r="A911" s="25">
        <v>40025</v>
      </c>
      <c r="B911" s="22">
        <v>2.9525000000000001</v>
      </c>
      <c r="C911" s="22">
        <v>4.1604999999999999</v>
      </c>
      <c r="D911" s="22">
        <v>2.7128000000000001</v>
      </c>
      <c r="E911" s="22">
        <v>4.8832000000000004</v>
      </c>
      <c r="F911" s="23">
        <v>148</v>
      </c>
      <c r="G911" s="20" t="s">
        <v>18</v>
      </c>
    </row>
    <row r="912" spans="1:7">
      <c r="A912" s="25">
        <v>40028</v>
      </c>
      <c r="B912" s="22">
        <v>2.8843000000000001</v>
      </c>
      <c r="C912" s="22">
        <v>4.1177999999999999</v>
      </c>
      <c r="D912" s="22">
        <v>2.6993</v>
      </c>
      <c r="E912" s="22">
        <v>4.8570000000000002</v>
      </c>
      <c r="F912" s="23">
        <v>149</v>
      </c>
      <c r="G912" s="20" t="s">
        <v>18</v>
      </c>
    </row>
    <row r="913" spans="1:7">
      <c r="A913" s="25">
        <v>40029</v>
      </c>
      <c r="B913" s="22">
        <v>2.8464999999999998</v>
      </c>
      <c r="C913" s="22">
        <v>4.1035000000000004</v>
      </c>
      <c r="D913" s="22">
        <v>2.6875</v>
      </c>
      <c r="E913" s="22">
        <v>4.8353000000000002</v>
      </c>
      <c r="F913" s="23">
        <v>150</v>
      </c>
      <c r="G913" s="20" t="s">
        <v>18</v>
      </c>
    </row>
    <row r="914" spans="1:7">
      <c r="A914" s="25">
        <v>40030</v>
      </c>
      <c r="B914" s="22">
        <v>2.8546999999999998</v>
      </c>
      <c r="C914" s="22">
        <v>4.109</v>
      </c>
      <c r="D914" s="22">
        <v>2.6882999999999999</v>
      </c>
      <c r="E914" s="22">
        <v>4.8517999999999999</v>
      </c>
      <c r="F914" s="23">
        <v>151</v>
      </c>
      <c r="G914" s="20" t="s">
        <v>18</v>
      </c>
    </row>
    <row r="915" spans="1:7">
      <c r="A915" s="25">
        <v>40031</v>
      </c>
      <c r="B915" s="22">
        <v>2.8727999999999998</v>
      </c>
      <c r="C915" s="22">
        <v>4.1363000000000003</v>
      </c>
      <c r="D915" s="22">
        <v>2.7037</v>
      </c>
      <c r="E915" s="22">
        <v>4.8785999999999996</v>
      </c>
      <c r="F915" s="23">
        <v>152</v>
      </c>
      <c r="G915" s="20" t="s">
        <v>18</v>
      </c>
    </row>
    <row r="916" spans="1:7">
      <c r="A916" s="25">
        <v>40032</v>
      </c>
      <c r="B916" s="22">
        <v>2.9020999999999999</v>
      </c>
      <c r="C916" s="22">
        <v>4.1688000000000001</v>
      </c>
      <c r="D916" s="22">
        <v>2.7263000000000002</v>
      </c>
      <c r="E916" s="22">
        <v>4.8531000000000004</v>
      </c>
      <c r="F916" s="23">
        <v>153</v>
      </c>
      <c r="G916" s="20" t="s">
        <v>18</v>
      </c>
    </row>
    <row r="917" spans="1:7">
      <c r="A917" s="25">
        <v>40035</v>
      </c>
      <c r="B917" s="22">
        <v>2.8921000000000001</v>
      </c>
      <c r="C917" s="22">
        <v>4.1052999999999997</v>
      </c>
      <c r="D917" s="22">
        <v>2.6736</v>
      </c>
      <c r="E917" s="22">
        <v>4.8128000000000002</v>
      </c>
      <c r="F917" s="23">
        <v>154</v>
      </c>
      <c r="G917" s="20" t="s">
        <v>18</v>
      </c>
    </row>
    <row r="918" spans="1:7">
      <c r="A918" s="25">
        <v>40036</v>
      </c>
      <c r="B918" s="22">
        <v>2.9165000000000001</v>
      </c>
      <c r="C918" s="22">
        <v>4.1318999999999999</v>
      </c>
      <c r="D918" s="22">
        <v>2.6928000000000001</v>
      </c>
      <c r="E918" s="22">
        <v>4.7991999999999999</v>
      </c>
      <c r="F918" s="23">
        <v>155</v>
      </c>
      <c r="G918" s="20" t="s">
        <v>18</v>
      </c>
    </row>
    <row r="919" spans="1:7">
      <c r="A919" s="25">
        <v>40037</v>
      </c>
      <c r="B919" s="22">
        <v>2.9794999999999998</v>
      </c>
      <c r="C919" s="22">
        <v>4.2046000000000001</v>
      </c>
      <c r="D919" s="22">
        <v>2.7515000000000001</v>
      </c>
      <c r="E919" s="22">
        <v>4.8973000000000004</v>
      </c>
      <c r="F919" s="23">
        <v>156</v>
      </c>
      <c r="G919" s="20" t="s">
        <v>18</v>
      </c>
    </row>
    <row r="920" spans="1:7">
      <c r="A920" s="25">
        <v>40038</v>
      </c>
      <c r="B920" s="22">
        <v>2.8912</v>
      </c>
      <c r="C920" s="22">
        <v>4.1205999999999996</v>
      </c>
      <c r="D920" s="22">
        <v>2.6894</v>
      </c>
      <c r="E920" s="22">
        <v>4.7866999999999997</v>
      </c>
      <c r="F920" s="23">
        <v>157</v>
      </c>
      <c r="G920" s="20" t="s">
        <v>18</v>
      </c>
    </row>
    <row r="921" spans="1:7">
      <c r="A921" s="25">
        <v>40039</v>
      </c>
      <c r="B921" s="22">
        <v>2.8839999999999999</v>
      </c>
      <c r="C921" s="22">
        <v>4.1189999999999998</v>
      </c>
      <c r="D921" s="22">
        <v>2.694</v>
      </c>
      <c r="E921" s="22">
        <v>4.7728999999999999</v>
      </c>
      <c r="F921" s="23">
        <v>158</v>
      </c>
      <c r="G921" s="20" t="s">
        <v>18</v>
      </c>
    </row>
    <row r="922" spans="1:7">
      <c r="A922" s="25">
        <v>40042</v>
      </c>
      <c r="B922" s="22">
        <v>2.9702999999999999</v>
      </c>
      <c r="C922" s="22">
        <v>4.1942000000000004</v>
      </c>
      <c r="D922" s="22">
        <v>2.7566999999999999</v>
      </c>
      <c r="E922" s="22">
        <v>4.8582999999999998</v>
      </c>
      <c r="F922" s="23">
        <v>159</v>
      </c>
      <c r="G922" s="20" t="s">
        <v>18</v>
      </c>
    </row>
    <row r="923" spans="1:7">
      <c r="A923" s="25">
        <v>40043</v>
      </c>
      <c r="B923" s="22">
        <v>2.9575</v>
      </c>
      <c r="C923" s="22">
        <v>4.1755000000000004</v>
      </c>
      <c r="D923" s="22">
        <v>2.7443</v>
      </c>
      <c r="E923" s="22">
        <v>4.8563999999999998</v>
      </c>
      <c r="F923" s="23">
        <v>160</v>
      </c>
      <c r="G923" s="20" t="s">
        <v>18</v>
      </c>
    </row>
    <row r="924" spans="1:7">
      <c r="A924" s="25">
        <v>40044</v>
      </c>
      <c r="B924" s="22">
        <v>2.9645000000000001</v>
      </c>
      <c r="C924" s="22">
        <v>4.18</v>
      </c>
      <c r="D924" s="22">
        <v>2.7511999999999999</v>
      </c>
      <c r="E924" s="22">
        <v>4.8598999999999997</v>
      </c>
      <c r="F924" s="23">
        <v>161</v>
      </c>
      <c r="G924" s="20" t="s">
        <v>18</v>
      </c>
    </row>
    <row r="925" spans="1:7">
      <c r="A925" s="25">
        <v>40045</v>
      </c>
      <c r="B925" s="22">
        <v>2.9073000000000002</v>
      </c>
      <c r="C925" s="22">
        <v>4.1395</v>
      </c>
      <c r="D925" s="22">
        <v>2.7290000000000001</v>
      </c>
      <c r="E925" s="22">
        <v>4.8094999999999999</v>
      </c>
      <c r="F925" s="23">
        <v>162</v>
      </c>
      <c r="G925" s="20" t="s">
        <v>18</v>
      </c>
    </row>
    <row r="926" spans="1:7">
      <c r="A926" s="25">
        <v>40046</v>
      </c>
      <c r="B926" s="22">
        <v>2.8847999999999998</v>
      </c>
      <c r="C926" s="22">
        <v>4.1241000000000003</v>
      </c>
      <c r="D926" s="22">
        <v>2.7233000000000001</v>
      </c>
      <c r="E926" s="22">
        <v>4.7576000000000001</v>
      </c>
      <c r="F926" s="23">
        <v>163</v>
      </c>
      <c r="G926" s="20" t="s">
        <v>18</v>
      </c>
    </row>
    <row r="927" spans="1:7">
      <c r="A927" s="25">
        <v>40049</v>
      </c>
      <c r="B927" s="22">
        <v>2.8791000000000002</v>
      </c>
      <c r="C927" s="22">
        <v>4.1162999999999998</v>
      </c>
      <c r="D927" s="22">
        <v>2.7111999999999998</v>
      </c>
      <c r="E927" s="22">
        <v>4.7445000000000004</v>
      </c>
      <c r="F927" s="23">
        <v>164</v>
      </c>
      <c r="G927" s="20" t="s">
        <v>18</v>
      </c>
    </row>
    <row r="928" spans="1:7">
      <c r="A928" s="25">
        <v>40050</v>
      </c>
      <c r="B928" s="22">
        <v>2.8714</v>
      </c>
      <c r="C928" s="22">
        <v>4.0995999999999997</v>
      </c>
      <c r="D928" s="22">
        <v>2.7033999999999998</v>
      </c>
      <c r="E928" s="22">
        <v>4.6962999999999999</v>
      </c>
      <c r="F928" s="23">
        <v>165</v>
      </c>
      <c r="G928" s="20" t="s">
        <v>18</v>
      </c>
    </row>
    <row r="929" spans="1:7">
      <c r="A929" s="25">
        <v>40051</v>
      </c>
      <c r="B929" s="22">
        <v>2.8557999999999999</v>
      </c>
      <c r="C929" s="22">
        <v>4.0883000000000003</v>
      </c>
      <c r="D929" s="22">
        <v>2.6901000000000002</v>
      </c>
      <c r="E929" s="22">
        <v>4.6569000000000003</v>
      </c>
      <c r="F929" s="23">
        <v>166</v>
      </c>
      <c r="G929" s="20" t="s">
        <v>18</v>
      </c>
    </row>
    <row r="930" spans="1:7">
      <c r="A930" s="25">
        <v>40052</v>
      </c>
      <c r="B930" s="22">
        <v>2.8975</v>
      </c>
      <c r="C930" s="22">
        <v>4.1276999999999999</v>
      </c>
      <c r="D930" s="22">
        <v>2.7098</v>
      </c>
      <c r="E930" s="22">
        <v>4.6951000000000001</v>
      </c>
      <c r="F930" s="23">
        <v>167</v>
      </c>
      <c r="G930" s="20" t="s">
        <v>18</v>
      </c>
    </row>
    <row r="931" spans="1:7">
      <c r="A931" s="25">
        <v>40053</v>
      </c>
      <c r="B931" s="22">
        <v>2.8460000000000001</v>
      </c>
      <c r="C931" s="22">
        <v>4.0853999999999999</v>
      </c>
      <c r="D931" s="22">
        <v>2.6888999999999998</v>
      </c>
      <c r="E931" s="22">
        <v>4.6459000000000001</v>
      </c>
      <c r="F931" s="23">
        <v>168</v>
      </c>
      <c r="G931" s="20" t="s">
        <v>18</v>
      </c>
    </row>
    <row r="932" spans="1:7">
      <c r="A932" s="25">
        <v>40056</v>
      </c>
      <c r="B932" s="22">
        <v>2.8675000000000002</v>
      </c>
      <c r="C932" s="22">
        <v>4.0998000000000001</v>
      </c>
      <c r="D932" s="22">
        <v>2.7037</v>
      </c>
      <c r="E932" s="22">
        <v>4.6546000000000003</v>
      </c>
      <c r="F932" s="23">
        <v>169</v>
      </c>
      <c r="G932" s="20" t="s">
        <v>18</v>
      </c>
    </row>
    <row r="933" spans="1:7">
      <c r="A933" s="25">
        <v>40057</v>
      </c>
      <c r="B933" s="22">
        <v>2.8597999999999999</v>
      </c>
      <c r="C933" s="22">
        <v>4.1025</v>
      </c>
      <c r="D933" s="22">
        <v>2.7065000000000001</v>
      </c>
      <c r="E933" s="22">
        <v>4.6486999999999998</v>
      </c>
      <c r="F933" s="23">
        <v>170</v>
      </c>
      <c r="G933" s="20" t="s">
        <v>18</v>
      </c>
    </row>
    <row r="934" spans="1:7">
      <c r="A934" s="25">
        <v>40058</v>
      </c>
      <c r="B934" s="22">
        <v>2.9401000000000002</v>
      </c>
      <c r="C934" s="22">
        <v>4.1822999999999997</v>
      </c>
      <c r="D934" s="22">
        <v>2.7578</v>
      </c>
      <c r="E934" s="22">
        <v>4.7488000000000001</v>
      </c>
      <c r="F934" s="23">
        <v>171</v>
      </c>
      <c r="G934" s="20" t="s">
        <v>18</v>
      </c>
    </row>
    <row r="935" spans="1:7">
      <c r="A935" s="25">
        <v>40059</v>
      </c>
      <c r="B935" s="22">
        <v>2.8936000000000002</v>
      </c>
      <c r="C935" s="22">
        <v>4.1387</v>
      </c>
      <c r="D935" s="22">
        <v>2.7336999999999998</v>
      </c>
      <c r="E935" s="22">
        <v>4.7351000000000001</v>
      </c>
      <c r="F935" s="23">
        <v>172</v>
      </c>
      <c r="G935" s="20" t="s">
        <v>18</v>
      </c>
    </row>
    <row r="936" spans="1:7">
      <c r="A936" s="25">
        <v>40060</v>
      </c>
      <c r="B936" s="22">
        <v>2.8872</v>
      </c>
      <c r="C936" s="22">
        <v>4.1220999999999997</v>
      </c>
      <c r="D936" s="22">
        <v>2.7193000000000001</v>
      </c>
      <c r="E936" s="22">
        <v>4.7211999999999996</v>
      </c>
      <c r="F936" s="23">
        <v>173</v>
      </c>
      <c r="G936" s="20" t="s">
        <v>18</v>
      </c>
    </row>
    <row r="937" spans="1:7">
      <c r="A937" s="25">
        <v>40063</v>
      </c>
      <c r="B937" s="22">
        <v>2.8757000000000001</v>
      </c>
      <c r="C937" s="22">
        <v>4.1249000000000002</v>
      </c>
      <c r="D937" s="22">
        <v>2.7174999999999998</v>
      </c>
      <c r="E937" s="22">
        <v>4.7209000000000003</v>
      </c>
      <c r="F937" s="23">
        <v>174</v>
      </c>
      <c r="G937" s="20" t="s">
        <v>18</v>
      </c>
    </row>
    <row r="938" spans="1:7">
      <c r="A938" s="25">
        <v>40064</v>
      </c>
      <c r="B938" s="22">
        <v>2.8403</v>
      </c>
      <c r="C938" s="22">
        <v>4.0968999999999998</v>
      </c>
      <c r="D938" s="22">
        <v>2.7002999999999999</v>
      </c>
      <c r="E938" s="22">
        <v>4.6894</v>
      </c>
      <c r="F938" s="23">
        <v>175</v>
      </c>
      <c r="G938" s="20" t="s">
        <v>18</v>
      </c>
    </row>
    <row r="939" spans="1:7">
      <c r="A939" s="25">
        <v>40065</v>
      </c>
      <c r="B939" s="22">
        <v>2.8363</v>
      </c>
      <c r="C939" s="22">
        <v>4.1094999999999997</v>
      </c>
      <c r="D939" s="22">
        <v>2.7086000000000001</v>
      </c>
      <c r="E939" s="22">
        <v>4.6696</v>
      </c>
      <c r="F939" s="23">
        <v>176</v>
      </c>
      <c r="G939" s="20" t="s">
        <v>18</v>
      </c>
    </row>
    <row r="940" spans="1:7">
      <c r="A940" s="25">
        <v>40066</v>
      </c>
      <c r="B940" s="22">
        <v>2.8651</v>
      </c>
      <c r="C940" s="22">
        <v>4.1699000000000002</v>
      </c>
      <c r="D940" s="22">
        <v>2.7534000000000001</v>
      </c>
      <c r="E940" s="22">
        <v>4.7325999999999997</v>
      </c>
      <c r="F940" s="23">
        <v>177</v>
      </c>
      <c r="G940" s="20" t="s">
        <v>18</v>
      </c>
    </row>
    <row r="941" spans="1:7">
      <c r="A941" s="25">
        <v>40067</v>
      </c>
      <c r="B941" s="22">
        <v>2.8675000000000002</v>
      </c>
      <c r="C941" s="22">
        <v>4.1858000000000004</v>
      </c>
      <c r="D941" s="22">
        <v>2.7639</v>
      </c>
      <c r="E941" s="22">
        <v>4.7953000000000001</v>
      </c>
      <c r="F941" s="23">
        <v>178</v>
      </c>
      <c r="G941" s="20" t="s">
        <v>18</v>
      </c>
    </row>
    <row r="942" spans="1:7">
      <c r="A942" s="25">
        <v>40070</v>
      </c>
      <c r="B942" s="22">
        <v>2.9182999999999999</v>
      </c>
      <c r="C942" s="22">
        <v>4.2461000000000002</v>
      </c>
      <c r="D942" s="22">
        <v>2.8071999999999999</v>
      </c>
      <c r="E942" s="22">
        <v>4.8305999999999996</v>
      </c>
      <c r="F942" s="23">
        <v>179</v>
      </c>
      <c r="G942" s="20" t="s">
        <v>18</v>
      </c>
    </row>
    <row r="943" spans="1:7">
      <c r="A943" s="25">
        <v>40071</v>
      </c>
      <c r="B943" s="22">
        <v>2.8513999999999999</v>
      </c>
      <c r="C943" s="22">
        <v>4.1639999999999997</v>
      </c>
      <c r="D943" s="22">
        <v>2.7462</v>
      </c>
      <c r="E943" s="22">
        <v>4.7409999999999997</v>
      </c>
      <c r="F943" s="23">
        <v>180</v>
      </c>
      <c r="G943" s="20" t="s">
        <v>18</v>
      </c>
    </row>
    <row r="944" spans="1:7">
      <c r="A944" s="25">
        <v>40072</v>
      </c>
      <c r="B944" s="22">
        <v>2.8239000000000001</v>
      </c>
      <c r="C944" s="22">
        <v>4.1501000000000001</v>
      </c>
      <c r="D944" s="22">
        <v>2.7328000000000001</v>
      </c>
      <c r="E944" s="22">
        <v>4.6547000000000001</v>
      </c>
      <c r="F944" s="23">
        <v>181</v>
      </c>
      <c r="G944" s="20" t="s">
        <v>18</v>
      </c>
    </row>
    <row r="945" spans="1:7">
      <c r="A945" s="25">
        <v>40073</v>
      </c>
      <c r="B945" s="22">
        <v>2.7968999999999999</v>
      </c>
      <c r="C945" s="22">
        <v>4.1204000000000001</v>
      </c>
      <c r="D945" s="22">
        <v>2.7119</v>
      </c>
      <c r="E945" s="22">
        <v>4.6197999999999997</v>
      </c>
      <c r="F945" s="23">
        <v>182</v>
      </c>
      <c r="G945" s="20" t="s">
        <v>18</v>
      </c>
    </row>
    <row r="946" spans="1:7">
      <c r="A946" s="25">
        <v>40074</v>
      </c>
      <c r="B946" s="22">
        <v>2.8228</v>
      </c>
      <c r="C946" s="22">
        <v>4.1447000000000003</v>
      </c>
      <c r="D946" s="22">
        <v>2.7339000000000002</v>
      </c>
      <c r="E946" s="22">
        <v>4.6144999999999996</v>
      </c>
      <c r="F946" s="23">
        <v>183</v>
      </c>
      <c r="G946" s="20" t="s">
        <v>18</v>
      </c>
    </row>
    <row r="947" spans="1:7">
      <c r="A947" s="25">
        <v>40077</v>
      </c>
      <c r="B947" s="22">
        <v>2.8294999999999999</v>
      </c>
      <c r="C947" s="22">
        <v>4.1497999999999999</v>
      </c>
      <c r="D947" s="22">
        <v>2.7364999999999999</v>
      </c>
      <c r="E947" s="22">
        <v>4.5762999999999998</v>
      </c>
      <c r="F947" s="23">
        <v>184</v>
      </c>
      <c r="G947" s="20" t="s">
        <v>18</v>
      </c>
    </row>
    <row r="948" spans="1:7">
      <c r="A948" s="25">
        <v>40078</v>
      </c>
      <c r="B948" s="22">
        <v>2.8094000000000001</v>
      </c>
      <c r="C948" s="22">
        <v>4.1565000000000003</v>
      </c>
      <c r="D948" s="22">
        <v>2.7427000000000001</v>
      </c>
      <c r="E948" s="22">
        <v>4.5884999999999998</v>
      </c>
      <c r="F948" s="23">
        <v>185</v>
      </c>
      <c r="G948" s="20" t="s">
        <v>18</v>
      </c>
    </row>
    <row r="949" spans="1:7">
      <c r="A949" s="25">
        <v>40079</v>
      </c>
      <c r="B949" s="22">
        <v>2.8214000000000001</v>
      </c>
      <c r="C949" s="22">
        <v>4.1741999999999999</v>
      </c>
      <c r="D949" s="22">
        <v>2.7595999999999998</v>
      </c>
      <c r="E949" s="22">
        <v>4.6364999999999998</v>
      </c>
      <c r="F949" s="23">
        <v>186</v>
      </c>
      <c r="G949" s="20" t="s">
        <v>18</v>
      </c>
    </row>
    <row r="950" spans="1:7">
      <c r="A950" s="25">
        <v>40080</v>
      </c>
      <c r="B950" s="22">
        <v>2.8309000000000002</v>
      </c>
      <c r="C950" s="22">
        <v>4.1779999999999999</v>
      </c>
      <c r="D950" s="22">
        <v>2.7627999999999999</v>
      </c>
      <c r="E950" s="22">
        <v>4.5945</v>
      </c>
      <c r="F950" s="23">
        <v>187</v>
      </c>
      <c r="G950" s="20" t="s">
        <v>18</v>
      </c>
    </row>
    <row r="951" spans="1:7">
      <c r="A951" s="25">
        <v>40081</v>
      </c>
      <c r="B951" s="22">
        <v>2.8683999999999998</v>
      </c>
      <c r="C951" s="22">
        <v>4.2114000000000003</v>
      </c>
      <c r="D951" s="22">
        <v>2.7863000000000002</v>
      </c>
      <c r="E951" s="22">
        <v>4.5941000000000001</v>
      </c>
      <c r="F951" s="23">
        <v>188</v>
      </c>
      <c r="G951" s="20" t="s">
        <v>18</v>
      </c>
    </row>
    <row r="952" spans="1:7">
      <c r="A952" s="25">
        <v>40084</v>
      </c>
      <c r="B952" s="22">
        <v>2.8896000000000002</v>
      </c>
      <c r="C952" s="22">
        <v>4.2267999999999999</v>
      </c>
      <c r="D952" s="22">
        <v>2.7978999999999998</v>
      </c>
      <c r="E952" s="22">
        <v>4.5948000000000002</v>
      </c>
      <c r="F952" s="23">
        <v>189</v>
      </c>
      <c r="G952" s="20" t="s">
        <v>18</v>
      </c>
    </row>
    <row r="953" spans="1:7">
      <c r="A953" s="25">
        <v>40085</v>
      </c>
      <c r="B953" s="22">
        <v>2.879</v>
      </c>
      <c r="C953" s="22">
        <v>4.2003000000000004</v>
      </c>
      <c r="D953" s="22">
        <v>2.7797999999999998</v>
      </c>
      <c r="E953" s="22">
        <v>4.5674999999999999</v>
      </c>
      <c r="F953" s="23">
        <v>190</v>
      </c>
      <c r="G953" s="20" t="s">
        <v>18</v>
      </c>
    </row>
    <row r="954" spans="1:7">
      <c r="A954" s="25">
        <v>40086</v>
      </c>
      <c r="B954" s="22">
        <v>2.8852000000000002</v>
      </c>
      <c r="C954" s="22">
        <v>4.2225999999999999</v>
      </c>
      <c r="D954" s="22">
        <v>2.7976000000000001</v>
      </c>
      <c r="E954" s="22">
        <v>4.6443000000000003</v>
      </c>
      <c r="F954" s="23">
        <v>191</v>
      </c>
      <c r="G954" s="20" t="s">
        <v>18</v>
      </c>
    </row>
    <row r="955" spans="1:7">
      <c r="A955" s="25">
        <v>40087</v>
      </c>
      <c r="B955" s="22">
        <v>2.8959999999999999</v>
      </c>
      <c r="C955" s="22">
        <v>4.2228000000000003</v>
      </c>
      <c r="D955" s="22">
        <v>2.7816999999999998</v>
      </c>
      <c r="E955" s="22">
        <v>4.6234000000000002</v>
      </c>
      <c r="F955" s="23">
        <v>192</v>
      </c>
      <c r="G955" s="20" t="s">
        <v>18</v>
      </c>
    </row>
    <row r="956" spans="1:7">
      <c r="A956" s="25">
        <v>40088</v>
      </c>
      <c r="B956" s="22">
        <v>2.9237000000000002</v>
      </c>
      <c r="C956" s="22">
        <v>4.2539999999999996</v>
      </c>
      <c r="D956" s="22">
        <v>2.8123</v>
      </c>
      <c r="E956" s="22">
        <v>4.6492000000000004</v>
      </c>
      <c r="F956" s="23">
        <v>193</v>
      </c>
      <c r="G956" s="20" t="s">
        <v>18</v>
      </c>
    </row>
    <row r="957" spans="1:7">
      <c r="A957" s="25">
        <v>40091</v>
      </c>
      <c r="B957" s="22">
        <v>2.8851</v>
      </c>
      <c r="C957" s="22">
        <v>4.2164999999999999</v>
      </c>
      <c r="D957" s="22">
        <v>2.7909999999999999</v>
      </c>
      <c r="E957" s="22">
        <v>4.6097000000000001</v>
      </c>
      <c r="F957" s="23">
        <v>194</v>
      </c>
      <c r="G957" s="20" t="s">
        <v>18</v>
      </c>
    </row>
    <row r="958" spans="1:7">
      <c r="A958" s="25">
        <v>40092</v>
      </c>
      <c r="B958" s="22">
        <v>2.8374000000000001</v>
      </c>
      <c r="C958" s="22">
        <v>4.1779999999999999</v>
      </c>
      <c r="D958" s="22">
        <v>2.7645</v>
      </c>
      <c r="E958" s="22">
        <v>4.5260999999999996</v>
      </c>
      <c r="F958" s="23">
        <v>195</v>
      </c>
      <c r="G958" s="20" t="s">
        <v>18</v>
      </c>
    </row>
    <row r="959" spans="1:7">
      <c r="A959" s="25">
        <v>40093</v>
      </c>
      <c r="B959" s="22">
        <v>2.8477000000000001</v>
      </c>
      <c r="C959" s="22">
        <v>4.1936999999999998</v>
      </c>
      <c r="D959" s="22">
        <v>2.7704</v>
      </c>
      <c r="E959" s="22">
        <v>4.5303000000000004</v>
      </c>
      <c r="F959" s="23">
        <v>196</v>
      </c>
      <c r="G959" s="20" t="s">
        <v>18</v>
      </c>
    </row>
    <row r="960" spans="1:7">
      <c r="A960" s="25">
        <v>40094</v>
      </c>
      <c r="B960" s="22">
        <v>2.8658999999999999</v>
      </c>
      <c r="C960" s="22">
        <v>4.2351000000000001</v>
      </c>
      <c r="D960" s="22">
        <v>2.7934999999999999</v>
      </c>
      <c r="E960" s="22">
        <v>4.5991</v>
      </c>
      <c r="F960" s="23">
        <v>197</v>
      </c>
      <c r="G960" s="20" t="s">
        <v>18</v>
      </c>
    </row>
    <row r="961" spans="1:7">
      <c r="A961" s="25">
        <v>40095</v>
      </c>
      <c r="B961" s="22">
        <v>2.8959999999999999</v>
      </c>
      <c r="C961" s="22">
        <v>4.2640000000000002</v>
      </c>
      <c r="D961" s="22">
        <v>2.8083999999999998</v>
      </c>
      <c r="E961" s="22">
        <v>4.6196999999999999</v>
      </c>
      <c r="F961" s="23">
        <v>198</v>
      </c>
      <c r="G961" s="20" t="s">
        <v>18</v>
      </c>
    </row>
    <row r="962" spans="1:7">
      <c r="A962" s="25">
        <v>40098</v>
      </c>
      <c r="B962" s="22">
        <v>2.8936999999999999</v>
      </c>
      <c r="C962" s="22">
        <v>4.2602000000000002</v>
      </c>
      <c r="D962" s="22">
        <v>2.8029999999999999</v>
      </c>
      <c r="E962" s="22">
        <v>4.5682999999999998</v>
      </c>
      <c r="F962" s="23">
        <v>199</v>
      </c>
      <c r="G962" s="20" t="s">
        <v>18</v>
      </c>
    </row>
    <row r="963" spans="1:7">
      <c r="A963" s="25">
        <v>40099</v>
      </c>
      <c r="B963" s="22">
        <v>2.8534000000000002</v>
      </c>
      <c r="C963" s="22">
        <v>4.2214999999999998</v>
      </c>
      <c r="D963" s="22">
        <v>2.7837999999999998</v>
      </c>
      <c r="E963" s="22">
        <v>4.4916999999999998</v>
      </c>
      <c r="F963" s="23">
        <v>200</v>
      </c>
      <c r="G963" s="20" t="s">
        <v>18</v>
      </c>
    </row>
    <row r="964" spans="1:7">
      <c r="A964" s="25">
        <v>40100</v>
      </c>
      <c r="B964" s="22">
        <v>2.8250999999999999</v>
      </c>
      <c r="C964" s="22">
        <v>4.2089999999999996</v>
      </c>
      <c r="D964" s="22">
        <v>2.7749999999999999</v>
      </c>
      <c r="E964" s="22">
        <v>4.5187999999999997</v>
      </c>
      <c r="F964" s="23">
        <v>201</v>
      </c>
      <c r="G964" s="20" t="s">
        <v>18</v>
      </c>
    </row>
    <row r="965" spans="1:7">
      <c r="A965" s="25">
        <v>40101</v>
      </c>
      <c r="B965" s="22">
        <v>2.8075000000000001</v>
      </c>
      <c r="C965" s="22">
        <v>4.1958000000000002</v>
      </c>
      <c r="D965" s="22">
        <v>2.7717999999999998</v>
      </c>
      <c r="E965" s="22">
        <v>4.548</v>
      </c>
      <c r="F965" s="23">
        <v>202</v>
      </c>
      <c r="G965" s="20" t="s">
        <v>18</v>
      </c>
    </row>
    <row r="966" spans="1:7">
      <c r="A966" s="25">
        <v>40102</v>
      </c>
      <c r="B966" s="22">
        <v>2.8248000000000002</v>
      </c>
      <c r="C966" s="22">
        <v>4.2077999999999998</v>
      </c>
      <c r="D966" s="22">
        <v>2.7713000000000001</v>
      </c>
      <c r="E966" s="22">
        <v>4.6222000000000003</v>
      </c>
      <c r="F966" s="23">
        <v>203</v>
      </c>
      <c r="G966" s="20" t="s">
        <v>18</v>
      </c>
    </row>
    <row r="967" spans="1:7">
      <c r="A967" s="25">
        <v>40105</v>
      </c>
      <c r="B967" s="22">
        <v>2.8113000000000001</v>
      </c>
      <c r="C967" s="22">
        <v>4.1988000000000003</v>
      </c>
      <c r="D967" s="22">
        <v>2.7722000000000002</v>
      </c>
      <c r="E967" s="22">
        <v>4.5808</v>
      </c>
      <c r="F967" s="23">
        <v>204</v>
      </c>
      <c r="G967" s="20" t="s">
        <v>18</v>
      </c>
    </row>
    <row r="968" spans="1:7">
      <c r="A968" s="25">
        <v>40106</v>
      </c>
      <c r="B968" s="22">
        <v>2.7915999999999999</v>
      </c>
      <c r="C968" s="22">
        <v>4.1759000000000004</v>
      </c>
      <c r="D968" s="22">
        <v>2.7608999999999999</v>
      </c>
      <c r="E968" s="22">
        <v>4.5777999999999999</v>
      </c>
      <c r="F968" s="23">
        <v>205</v>
      </c>
      <c r="G968" s="20" t="s">
        <v>18</v>
      </c>
    </row>
    <row r="969" spans="1:7">
      <c r="A969" s="25">
        <v>40107</v>
      </c>
      <c r="B969" s="22">
        <v>2.7772000000000001</v>
      </c>
      <c r="C969" s="22">
        <v>4.1517999999999997</v>
      </c>
      <c r="D969" s="22">
        <v>2.7488000000000001</v>
      </c>
      <c r="E969" s="22">
        <v>4.5991</v>
      </c>
      <c r="F969" s="23">
        <v>206</v>
      </c>
      <c r="G969" s="20" t="s">
        <v>18</v>
      </c>
    </row>
    <row r="970" spans="1:7">
      <c r="A970" s="25">
        <v>40108</v>
      </c>
      <c r="B970" s="22">
        <v>2.8043999999999998</v>
      </c>
      <c r="C970" s="22">
        <v>4.1955999999999998</v>
      </c>
      <c r="D970" s="22">
        <v>2.7753000000000001</v>
      </c>
      <c r="E970" s="22">
        <v>4.6345000000000001</v>
      </c>
      <c r="F970" s="23">
        <v>207</v>
      </c>
      <c r="G970" s="20" t="s">
        <v>18</v>
      </c>
    </row>
    <row r="971" spans="1:7">
      <c r="A971" s="25">
        <v>40109</v>
      </c>
      <c r="B971" s="22">
        <v>2.7816000000000001</v>
      </c>
      <c r="C971" s="22">
        <v>4.1790000000000003</v>
      </c>
      <c r="D971" s="22">
        <v>2.7635000000000001</v>
      </c>
      <c r="E971" s="22">
        <v>4.5709999999999997</v>
      </c>
      <c r="F971" s="23">
        <v>208</v>
      </c>
      <c r="G971" s="20" t="s">
        <v>18</v>
      </c>
    </row>
    <row r="972" spans="1:7">
      <c r="A972" s="25">
        <v>40112</v>
      </c>
      <c r="B972" s="22">
        <v>2.7749999999999999</v>
      </c>
      <c r="C972" s="22">
        <v>4.1721000000000004</v>
      </c>
      <c r="D972" s="22">
        <v>2.758</v>
      </c>
      <c r="E972" s="22">
        <v>4.5307000000000004</v>
      </c>
      <c r="F972" s="23">
        <v>209</v>
      </c>
      <c r="G972" s="20" t="s">
        <v>18</v>
      </c>
    </row>
    <row r="973" spans="1:7">
      <c r="A973" s="25">
        <v>40113</v>
      </c>
      <c r="B973" s="22">
        <v>2.823</v>
      </c>
      <c r="C973" s="22">
        <v>4.2012999999999998</v>
      </c>
      <c r="D973" s="22">
        <v>2.7728999999999999</v>
      </c>
      <c r="E973" s="22">
        <v>4.6289999999999996</v>
      </c>
      <c r="F973" s="23">
        <v>210</v>
      </c>
      <c r="G973" s="20" t="s">
        <v>18</v>
      </c>
    </row>
    <row r="974" spans="1:7">
      <c r="A974" s="25">
        <v>40114</v>
      </c>
      <c r="B974" s="22">
        <v>2.8778999999999999</v>
      </c>
      <c r="C974" s="22">
        <v>4.2539999999999996</v>
      </c>
      <c r="D974" s="22">
        <v>2.8140999999999998</v>
      </c>
      <c r="E974" s="22">
        <v>4.7011000000000003</v>
      </c>
      <c r="F974" s="23">
        <v>211</v>
      </c>
      <c r="G974" s="20" t="s">
        <v>18</v>
      </c>
    </row>
    <row r="975" spans="1:7">
      <c r="A975" s="25">
        <v>40115</v>
      </c>
      <c r="B975" s="22">
        <v>2.8847</v>
      </c>
      <c r="C975" s="22">
        <v>4.2539999999999996</v>
      </c>
      <c r="D975" s="22">
        <v>2.8153999999999999</v>
      </c>
      <c r="E975" s="22">
        <v>4.7371999999999996</v>
      </c>
      <c r="F975" s="24">
        <v>212</v>
      </c>
      <c r="G975" s="20" t="s">
        <v>18</v>
      </c>
    </row>
    <row r="976" spans="1:7">
      <c r="A976" s="25">
        <v>40116</v>
      </c>
      <c r="B976" s="22">
        <v>2.8595000000000002</v>
      </c>
      <c r="C976" s="22">
        <v>4.2430000000000003</v>
      </c>
      <c r="D976" s="22">
        <v>2.8104</v>
      </c>
      <c r="E976" s="22">
        <v>4.7228000000000003</v>
      </c>
      <c r="F976" s="23">
        <v>213</v>
      </c>
      <c r="G976" s="20" t="s">
        <v>18</v>
      </c>
    </row>
    <row r="977" spans="1:7">
      <c r="A977" s="25">
        <v>40119</v>
      </c>
      <c r="B977" s="22">
        <v>2.8767</v>
      </c>
      <c r="C977" s="22">
        <v>4.25</v>
      </c>
      <c r="D977" s="22">
        <v>2.8155000000000001</v>
      </c>
      <c r="E977" s="22">
        <v>4.7175000000000002</v>
      </c>
      <c r="F977" s="24">
        <v>214</v>
      </c>
      <c r="G977" s="20" t="s">
        <v>18</v>
      </c>
    </row>
    <row r="978" spans="1:7">
      <c r="A978" s="25">
        <v>40120</v>
      </c>
      <c r="B978" s="22">
        <v>2.9195000000000002</v>
      </c>
      <c r="C978" s="22">
        <v>4.2907000000000002</v>
      </c>
      <c r="D978" s="22">
        <v>2.8376999999999999</v>
      </c>
      <c r="E978" s="22">
        <v>4.7579000000000002</v>
      </c>
      <c r="F978" s="23">
        <v>215</v>
      </c>
      <c r="G978" s="20" t="s">
        <v>18</v>
      </c>
    </row>
    <row r="979" spans="1:7">
      <c r="A979" s="25">
        <v>40121</v>
      </c>
      <c r="B979" s="22">
        <v>2.8908</v>
      </c>
      <c r="C979" s="22">
        <v>4.2662000000000004</v>
      </c>
      <c r="D979" s="22">
        <v>2.8231000000000002</v>
      </c>
      <c r="E979" s="22">
        <v>4.7830000000000004</v>
      </c>
      <c r="F979" s="23">
        <v>216</v>
      </c>
      <c r="G979" s="20" t="s">
        <v>18</v>
      </c>
    </row>
    <row r="980" spans="1:7">
      <c r="A980" s="25">
        <v>40122</v>
      </c>
      <c r="B980" s="22">
        <v>2.8754</v>
      </c>
      <c r="C980" s="22">
        <v>4.2679999999999998</v>
      </c>
      <c r="D980" s="22">
        <v>2.8258999999999999</v>
      </c>
      <c r="E980" s="22">
        <v>4.7557</v>
      </c>
      <c r="F980" s="23">
        <v>217</v>
      </c>
      <c r="G980" s="20" t="s">
        <v>18</v>
      </c>
    </row>
    <row r="981" spans="1:7">
      <c r="A981" s="25">
        <v>40123</v>
      </c>
      <c r="B981" s="22">
        <v>2.8485</v>
      </c>
      <c r="C981" s="22">
        <v>4.2436999999999996</v>
      </c>
      <c r="D981" s="22">
        <v>2.8069000000000002</v>
      </c>
      <c r="E981" s="22">
        <v>4.7306999999999997</v>
      </c>
      <c r="F981" s="23">
        <v>218</v>
      </c>
      <c r="G981" s="20" t="s">
        <v>18</v>
      </c>
    </row>
    <row r="982" spans="1:7">
      <c r="A982" s="25">
        <v>40126</v>
      </c>
      <c r="B982" s="22">
        <v>2.8195000000000001</v>
      </c>
      <c r="C982" s="22">
        <v>4.2244999999999999</v>
      </c>
      <c r="D982" s="22">
        <v>2.7972000000000001</v>
      </c>
      <c r="E982" s="22">
        <v>4.7453000000000003</v>
      </c>
      <c r="F982" s="23">
        <v>219</v>
      </c>
      <c r="G982" s="20" t="s">
        <v>18</v>
      </c>
    </row>
    <row r="983" spans="1:7">
      <c r="A983" s="25">
        <v>40127</v>
      </c>
      <c r="B983" s="22">
        <v>2.8031000000000001</v>
      </c>
      <c r="C983" s="22">
        <v>4.2042999999999999</v>
      </c>
      <c r="D983" s="22">
        <v>2.7826</v>
      </c>
      <c r="E983" s="22">
        <v>4.6795</v>
      </c>
      <c r="F983" s="23">
        <v>220</v>
      </c>
      <c r="G983" s="20" t="s">
        <v>18</v>
      </c>
    </row>
    <row r="984" spans="1:7">
      <c r="A984" s="25">
        <v>40129</v>
      </c>
      <c r="B984" s="22">
        <v>2.7715000000000001</v>
      </c>
      <c r="C984" s="22">
        <v>4.1420000000000003</v>
      </c>
      <c r="D984" s="22">
        <v>2.7414000000000001</v>
      </c>
      <c r="E984" s="22">
        <v>4.5881999999999996</v>
      </c>
      <c r="F984" s="23">
        <v>221</v>
      </c>
      <c r="G984" s="20" t="s">
        <v>18</v>
      </c>
    </row>
    <row r="985" spans="1:7">
      <c r="A985" s="25">
        <v>40130</v>
      </c>
      <c r="B985" s="22">
        <v>2.7631000000000001</v>
      </c>
      <c r="C985" s="22">
        <v>4.1135000000000002</v>
      </c>
      <c r="D985" s="22">
        <v>2.7233999999999998</v>
      </c>
      <c r="E985" s="22">
        <v>4.6120999999999999</v>
      </c>
      <c r="F985" s="23">
        <v>222</v>
      </c>
      <c r="G985" s="20" t="s">
        <v>18</v>
      </c>
    </row>
    <row r="986" spans="1:7">
      <c r="A986" s="25">
        <v>40133</v>
      </c>
      <c r="B986" s="22">
        <v>2.74</v>
      </c>
      <c r="C986" s="22">
        <v>4.1007999999999996</v>
      </c>
      <c r="D986" s="22">
        <v>2.7166000000000001</v>
      </c>
      <c r="E986" s="22">
        <v>4.5731999999999999</v>
      </c>
      <c r="F986" s="23">
        <v>223</v>
      </c>
      <c r="G986" s="20" t="s">
        <v>18</v>
      </c>
    </row>
    <row r="987" spans="1:7">
      <c r="A987" s="25">
        <v>40134</v>
      </c>
      <c r="B987" s="22">
        <v>2.7414999999999998</v>
      </c>
      <c r="C987" s="22">
        <v>4.0967000000000002</v>
      </c>
      <c r="D987" s="22">
        <v>2.7122000000000002</v>
      </c>
      <c r="E987" s="22">
        <v>4.6212</v>
      </c>
      <c r="F987" s="23">
        <v>224</v>
      </c>
      <c r="G987" s="20" t="s">
        <v>18</v>
      </c>
    </row>
    <row r="988" spans="1:7">
      <c r="A988" s="25">
        <v>40135</v>
      </c>
      <c r="B988" s="22">
        <v>2.7366999999999999</v>
      </c>
      <c r="C988" s="22">
        <v>4.0909000000000004</v>
      </c>
      <c r="D988" s="22">
        <v>2.7065999999999999</v>
      </c>
      <c r="E988" s="22">
        <v>4.6052999999999997</v>
      </c>
      <c r="F988" s="23">
        <v>225</v>
      </c>
      <c r="G988" s="20" t="s">
        <v>18</v>
      </c>
    </row>
    <row r="989" spans="1:7">
      <c r="A989" s="25">
        <v>40136</v>
      </c>
      <c r="B989" s="22">
        <v>2.7770000000000001</v>
      </c>
      <c r="C989" s="22">
        <v>4.1288</v>
      </c>
      <c r="D989" s="22">
        <v>2.7277</v>
      </c>
      <c r="E989" s="22">
        <v>4.6352000000000002</v>
      </c>
      <c r="F989" s="23">
        <v>226</v>
      </c>
      <c r="G989" s="20" t="s">
        <v>18</v>
      </c>
    </row>
    <row r="990" spans="1:7">
      <c r="A990" s="25">
        <v>40137</v>
      </c>
      <c r="B990" s="22">
        <v>2.7875000000000001</v>
      </c>
      <c r="C990" s="22">
        <v>4.1485000000000003</v>
      </c>
      <c r="D990" s="22">
        <v>2.7423000000000002</v>
      </c>
      <c r="E990" s="22">
        <v>4.6186999999999996</v>
      </c>
      <c r="F990" s="23">
        <v>227</v>
      </c>
      <c r="G990" s="20" t="s">
        <v>18</v>
      </c>
    </row>
    <row r="991" spans="1:7">
      <c r="A991" s="25">
        <v>40140</v>
      </c>
      <c r="B991" s="22">
        <v>2.7517</v>
      </c>
      <c r="C991" s="22">
        <v>4.1200999999999999</v>
      </c>
      <c r="D991" s="22">
        <v>2.7265999999999999</v>
      </c>
      <c r="E991" s="22">
        <v>4.5732999999999997</v>
      </c>
      <c r="F991" s="23">
        <v>228</v>
      </c>
      <c r="G991" s="20" t="s">
        <v>18</v>
      </c>
    </row>
    <row r="992" spans="1:7">
      <c r="A992" s="25">
        <v>40141</v>
      </c>
      <c r="B992" s="22">
        <v>2.7587999999999999</v>
      </c>
      <c r="C992" s="22">
        <v>4.1210000000000004</v>
      </c>
      <c r="D992" s="22">
        <v>2.7263000000000002</v>
      </c>
      <c r="E992" s="22">
        <v>4.5556000000000001</v>
      </c>
      <c r="F992" s="23">
        <v>229</v>
      </c>
      <c r="G992" s="20" t="s">
        <v>18</v>
      </c>
    </row>
    <row r="993" spans="1:7">
      <c r="A993" s="25">
        <v>40142</v>
      </c>
      <c r="B993" s="22">
        <v>2.7364000000000002</v>
      </c>
      <c r="C993" s="22">
        <v>4.1143000000000001</v>
      </c>
      <c r="D993" s="22">
        <v>2.7280000000000002</v>
      </c>
      <c r="E993" s="22">
        <v>4.5698999999999996</v>
      </c>
      <c r="F993" s="23">
        <v>230</v>
      </c>
      <c r="G993" s="20" t="s">
        <v>18</v>
      </c>
    </row>
    <row r="994" spans="1:7">
      <c r="A994" s="25">
        <v>40143</v>
      </c>
      <c r="B994" s="22">
        <v>2.7422</v>
      </c>
      <c r="C994" s="22">
        <v>4.1341000000000001</v>
      </c>
      <c r="D994" s="22">
        <v>2.7406000000000001</v>
      </c>
      <c r="E994" s="22">
        <v>4.5354999999999999</v>
      </c>
      <c r="F994" s="23">
        <v>231</v>
      </c>
      <c r="G994" s="20" t="s">
        <v>18</v>
      </c>
    </row>
    <row r="995" spans="1:7">
      <c r="A995" s="25">
        <v>40144</v>
      </c>
      <c r="B995" s="22">
        <v>2.8050999999999999</v>
      </c>
      <c r="C995" s="22">
        <v>4.1807999999999996</v>
      </c>
      <c r="D995" s="22">
        <v>2.7722000000000002</v>
      </c>
      <c r="E995" s="22">
        <v>4.6036000000000001</v>
      </c>
      <c r="F995" s="23">
        <v>232</v>
      </c>
      <c r="G995" s="20" t="s">
        <v>18</v>
      </c>
    </row>
    <row r="996" spans="1:7">
      <c r="A996" s="25">
        <v>40147</v>
      </c>
      <c r="B996" s="22">
        <v>2.7538</v>
      </c>
      <c r="C996" s="22">
        <v>4.1430999999999996</v>
      </c>
      <c r="D996" s="22">
        <v>2.7475999999999998</v>
      </c>
      <c r="E996" s="22">
        <v>4.5544000000000002</v>
      </c>
      <c r="F996" s="23">
        <v>233</v>
      </c>
      <c r="G996" s="20" t="s">
        <v>18</v>
      </c>
    </row>
    <row r="997" spans="1:7">
      <c r="A997" s="25">
        <v>40148</v>
      </c>
      <c r="B997" s="22">
        <v>2.7391999999999999</v>
      </c>
      <c r="C997" s="22">
        <v>4.1264000000000003</v>
      </c>
      <c r="D997" s="22">
        <v>2.7381000000000002</v>
      </c>
      <c r="E997" s="22">
        <v>4.5278</v>
      </c>
      <c r="F997" s="23">
        <v>234</v>
      </c>
      <c r="G997" s="20" t="s">
        <v>18</v>
      </c>
    </row>
    <row r="998" spans="1:7">
      <c r="A998" s="25">
        <v>40149</v>
      </c>
      <c r="B998" s="22">
        <v>2.7185000000000001</v>
      </c>
      <c r="C998" s="22">
        <v>4.1044</v>
      </c>
      <c r="D998" s="22">
        <v>2.7218</v>
      </c>
      <c r="E998" s="22">
        <v>4.5265000000000004</v>
      </c>
      <c r="F998" s="23">
        <v>235</v>
      </c>
      <c r="G998" s="20" t="s">
        <v>18</v>
      </c>
    </row>
    <row r="999" spans="1:7">
      <c r="A999" s="25">
        <v>40150</v>
      </c>
      <c r="B999" s="22">
        <v>2.7092999999999998</v>
      </c>
      <c r="C999" s="22">
        <v>4.0953999999999997</v>
      </c>
      <c r="D999" s="22">
        <v>2.7161</v>
      </c>
      <c r="E999" s="22">
        <v>4.5137999999999998</v>
      </c>
      <c r="F999" s="23">
        <v>236</v>
      </c>
      <c r="G999" s="20" t="s">
        <v>18</v>
      </c>
    </row>
    <row r="1000" spans="1:7">
      <c r="A1000" s="25">
        <v>40151</v>
      </c>
      <c r="B1000" s="22">
        <v>2.7166000000000001</v>
      </c>
      <c r="C1000" s="22">
        <v>4.0945999999999998</v>
      </c>
      <c r="D1000" s="22">
        <v>2.7185000000000001</v>
      </c>
      <c r="E1000" s="22">
        <v>4.5159000000000002</v>
      </c>
      <c r="F1000" s="23">
        <v>237</v>
      </c>
      <c r="G1000" s="20" t="s">
        <v>18</v>
      </c>
    </row>
    <row r="1001" spans="1:7">
      <c r="A1001" s="25">
        <v>40154</v>
      </c>
      <c r="B1001" s="22">
        <v>2.7479</v>
      </c>
      <c r="C1001" s="22">
        <v>4.0659999999999998</v>
      </c>
      <c r="D1001" s="22">
        <v>2.69</v>
      </c>
      <c r="E1001" s="22">
        <v>4.4916</v>
      </c>
      <c r="F1001" s="23">
        <v>238</v>
      </c>
      <c r="G1001" s="20" t="s">
        <v>18</v>
      </c>
    </row>
    <row r="1002" spans="1:7">
      <c r="A1002" s="25">
        <v>40155</v>
      </c>
      <c r="B1002" s="22">
        <v>2.7435</v>
      </c>
      <c r="C1002" s="22">
        <v>4.0724999999999998</v>
      </c>
      <c r="D1002" s="22">
        <v>2.6955</v>
      </c>
      <c r="E1002" s="22">
        <v>4.4817</v>
      </c>
      <c r="F1002" s="23">
        <v>239</v>
      </c>
      <c r="G1002" s="20" t="s">
        <v>18</v>
      </c>
    </row>
    <row r="1003" spans="1:7">
      <c r="A1003" s="25">
        <v>40156</v>
      </c>
      <c r="B1003" s="22">
        <v>2.7966000000000002</v>
      </c>
      <c r="C1003" s="22">
        <v>4.1265999999999998</v>
      </c>
      <c r="D1003" s="22">
        <v>2.7317</v>
      </c>
      <c r="E1003" s="22">
        <v>4.5525000000000002</v>
      </c>
      <c r="F1003" s="23">
        <v>240</v>
      </c>
      <c r="G1003" s="20" t="s">
        <v>18</v>
      </c>
    </row>
    <row r="1004" spans="1:7">
      <c r="A1004" s="25">
        <v>40157</v>
      </c>
      <c r="B1004" s="22">
        <v>2.8168000000000002</v>
      </c>
      <c r="C1004" s="22">
        <v>4.1436999999999999</v>
      </c>
      <c r="D1004" s="22">
        <v>2.742</v>
      </c>
      <c r="E1004" s="22">
        <v>4.5837000000000003</v>
      </c>
      <c r="F1004" s="23">
        <v>241</v>
      </c>
      <c r="G1004" s="20" t="s">
        <v>18</v>
      </c>
    </row>
    <row r="1005" spans="1:7">
      <c r="A1005" s="25">
        <v>40158</v>
      </c>
      <c r="B1005" s="22">
        <v>2.8050000000000002</v>
      </c>
      <c r="C1005" s="22">
        <v>4.1390000000000002</v>
      </c>
      <c r="D1005" s="22">
        <v>2.7366000000000001</v>
      </c>
      <c r="E1005" s="22">
        <v>4.5782999999999996</v>
      </c>
      <c r="F1005" s="23">
        <v>242</v>
      </c>
      <c r="G1005" s="20" t="s">
        <v>18</v>
      </c>
    </row>
    <row r="1006" spans="1:7">
      <c r="A1006" s="25">
        <v>40161</v>
      </c>
      <c r="B1006" s="22">
        <v>2.8248000000000002</v>
      </c>
      <c r="C1006" s="22">
        <v>4.141</v>
      </c>
      <c r="D1006" s="22">
        <v>2.7387999999999999</v>
      </c>
      <c r="E1006" s="22">
        <v>4.5862999999999996</v>
      </c>
      <c r="F1006" s="23">
        <v>243</v>
      </c>
      <c r="G1006" s="20" t="s">
        <v>18</v>
      </c>
    </row>
    <row r="1007" spans="1:7">
      <c r="A1007" s="25">
        <v>40162</v>
      </c>
      <c r="B1007" s="22">
        <v>2.8635000000000002</v>
      </c>
      <c r="C1007" s="22">
        <v>4.1666999999999996</v>
      </c>
      <c r="D1007" s="22">
        <v>2.7549000000000001</v>
      </c>
      <c r="E1007" s="22">
        <v>4.66</v>
      </c>
      <c r="F1007" s="23">
        <v>244</v>
      </c>
      <c r="G1007" s="20" t="s">
        <v>18</v>
      </c>
    </row>
    <row r="1008" spans="1:7">
      <c r="A1008" s="25">
        <v>40163</v>
      </c>
      <c r="B1008" s="22">
        <v>2.8891</v>
      </c>
      <c r="C1008" s="22">
        <v>4.2027999999999999</v>
      </c>
      <c r="D1008" s="22">
        <v>2.7772999999999999</v>
      </c>
      <c r="E1008" s="22">
        <v>4.7042999999999999</v>
      </c>
      <c r="F1008" s="23">
        <v>245</v>
      </c>
      <c r="G1008" s="20" t="s">
        <v>18</v>
      </c>
    </row>
    <row r="1009" spans="1:7">
      <c r="A1009" s="25">
        <v>40164</v>
      </c>
      <c r="B1009" s="22">
        <v>2.9104999999999999</v>
      </c>
      <c r="C1009" s="22">
        <v>4.1818</v>
      </c>
      <c r="D1009" s="22">
        <v>2.7757999999999998</v>
      </c>
      <c r="E1009" s="22">
        <v>4.6939000000000002</v>
      </c>
      <c r="F1009" s="23">
        <v>246</v>
      </c>
      <c r="G1009" s="20" t="s">
        <v>18</v>
      </c>
    </row>
    <row r="1010" spans="1:7">
      <c r="A1010" s="25">
        <v>40165</v>
      </c>
      <c r="B1010" s="22">
        <v>2.9037999999999999</v>
      </c>
      <c r="C1010" s="22">
        <v>4.1806000000000001</v>
      </c>
      <c r="D1010" s="22">
        <v>2.7877000000000001</v>
      </c>
      <c r="E1010" s="22">
        <v>4.7096999999999998</v>
      </c>
      <c r="F1010" s="23">
        <v>247</v>
      </c>
      <c r="G1010" s="20" t="s">
        <v>18</v>
      </c>
    </row>
    <row r="1011" spans="1:7">
      <c r="A1011" s="25">
        <v>40168</v>
      </c>
      <c r="B1011" s="22">
        <v>2.9268000000000001</v>
      </c>
      <c r="C1011" s="22">
        <v>4.1862000000000004</v>
      </c>
      <c r="D1011" s="22">
        <v>2.7989000000000002</v>
      </c>
      <c r="E1011" s="22">
        <v>4.7154999999999996</v>
      </c>
      <c r="F1011" s="23">
        <v>248</v>
      </c>
      <c r="G1011" s="20" t="s">
        <v>18</v>
      </c>
    </row>
    <row r="1012" spans="1:7">
      <c r="A1012" s="25">
        <v>40169</v>
      </c>
      <c r="B1012" s="22">
        <v>2.9232</v>
      </c>
      <c r="C1012" s="22">
        <v>4.1856999999999998</v>
      </c>
      <c r="D1012" s="22">
        <v>2.7942999999999998</v>
      </c>
      <c r="E1012" s="22">
        <v>4.6882999999999999</v>
      </c>
      <c r="F1012" s="23">
        <v>249</v>
      </c>
      <c r="G1012" s="20" t="s">
        <v>18</v>
      </c>
    </row>
    <row r="1013" spans="1:7">
      <c r="A1013" s="25">
        <v>40170</v>
      </c>
      <c r="B1013" s="22">
        <v>2.9293</v>
      </c>
      <c r="C1013" s="22">
        <v>4.1729000000000003</v>
      </c>
      <c r="D1013" s="22">
        <v>2.7942</v>
      </c>
      <c r="E1013" s="22">
        <v>4.6703000000000001</v>
      </c>
      <c r="F1013" s="23">
        <v>250</v>
      </c>
      <c r="G1013" s="20" t="s">
        <v>18</v>
      </c>
    </row>
    <row r="1014" spans="1:7">
      <c r="A1014" s="25">
        <v>40171</v>
      </c>
      <c r="B1014" s="22">
        <v>2.8955000000000002</v>
      </c>
      <c r="C1014" s="22">
        <v>4.1654</v>
      </c>
      <c r="D1014" s="22">
        <v>2.7966000000000002</v>
      </c>
      <c r="E1014" s="22">
        <v>4.6356999999999999</v>
      </c>
      <c r="F1014" s="23">
        <v>251</v>
      </c>
      <c r="G1014" s="20" t="s">
        <v>18</v>
      </c>
    </row>
    <row r="1015" spans="1:7">
      <c r="A1015" s="25">
        <v>40175</v>
      </c>
      <c r="B1015" s="22">
        <v>2.891</v>
      </c>
      <c r="C1015" s="22">
        <v>4.1605999999999996</v>
      </c>
      <c r="D1015" s="22">
        <v>2.7930999999999999</v>
      </c>
      <c r="E1015" s="22">
        <v>4.6205999999999996</v>
      </c>
      <c r="F1015" s="23">
        <v>252</v>
      </c>
      <c r="G1015" s="20" t="s">
        <v>18</v>
      </c>
    </row>
    <row r="1016" spans="1:7">
      <c r="A1016" s="25">
        <v>40176</v>
      </c>
      <c r="B1016" s="22">
        <v>2.8791000000000002</v>
      </c>
      <c r="C1016" s="22">
        <v>4.1550000000000002</v>
      </c>
      <c r="D1016" s="22">
        <v>2.7959000000000001</v>
      </c>
      <c r="E1016" s="22">
        <v>4.6146000000000003</v>
      </c>
      <c r="F1016" s="23">
        <v>253</v>
      </c>
      <c r="G1016" s="20" t="s">
        <v>18</v>
      </c>
    </row>
    <row r="1017" spans="1:7">
      <c r="A1017" s="25">
        <v>40177</v>
      </c>
      <c r="B1017" s="22">
        <v>2.8725000000000001</v>
      </c>
      <c r="C1017" s="22">
        <v>4.1243999999999996</v>
      </c>
      <c r="D1017" s="22">
        <v>2.7717000000000001</v>
      </c>
      <c r="E1017" s="22">
        <v>4.5633999999999997</v>
      </c>
      <c r="F1017" s="23">
        <v>254</v>
      </c>
      <c r="G1017" s="20" t="s">
        <v>18</v>
      </c>
    </row>
    <row r="1018" spans="1:7">
      <c r="A1018" s="25">
        <v>40178</v>
      </c>
      <c r="B1018" s="22">
        <v>2.8502999999999998</v>
      </c>
      <c r="C1018" s="22">
        <v>4.1082000000000001</v>
      </c>
      <c r="D1018" s="22">
        <v>2.7660999999999998</v>
      </c>
      <c r="E1018" s="22">
        <v>4.5986000000000002</v>
      </c>
      <c r="F1018" s="23">
        <v>255</v>
      </c>
      <c r="G1018" s="20" t="s">
        <v>18</v>
      </c>
    </row>
    <row r="1019" spans="1:7">
      <c r="A1019" s="27">
        <v>40182</v>
      </c>
      <c r="B1019" s="28">
        <v>2.8464999999999998</v>
      </c>
      <c r="C1019" s="28">
        <v>4.0923999999999996</v>
      </c>
      <c r="D1019" s="28">
        <v>2.7509999999999999</v>
      </c>
      <c r="E1019" s="28">
        <v>4.6070000000000002</v>
      </c>
      <c r="F1019" s="29">
        <v>1</v>
      </c>
      <c r="G1019" s="26" t="s">
        <v>19</v>
      </c>
    </row>
    <row r="1020" spans="1:7">
      <c r="A1020" s="27">
        <v>40183</v>
      </c>
      <c r="B1020" s="28">
        <v>2.8264</v>
      </c>
      <c r="C1020" s="28">
        <v>4.0793999999999997</v>
      </c>
      <c r="D1020" s="28">
        <v>2.7483</v>
      </c>
      <c r="E1020" s="28">
        <v>4.5377000000000001</v>
      </c>
      <c r="F1020" s="29">
        <v>2</v>
      </c>
      <c r="G1020" s="26" t="s">
        <v>19</v>
      </c>
    </row>
    <row r="1021" spans="1:7">
      <c r="A1021" s="27">
        <v>40184</v>
      </c>
      <c r="B1021" s="28">
        <v>2.8492999999999999</v>
      </c>
      <c r="C1021" s="28">
        <v>4.0949999999999998</v>
      </c>
      <c r="D1021" s="28">
        <v>2.7574999999999998</v>
      </c>
      <c r="E1021" s="28">
        <v>4.5629</v>
      </c>
      <c r="F1021" s="29">
        <v>3</v>
      </c>
      <c r="G1021" s="26" t="s">
        <v>19</v>
      </c>
    </row>
    <row r="1022" spans="1:7">
      <c r="A1022" s="27">
        <v>40185</v>
      </c>
      <c r="B1022" s="28">
        <v>2.8631000000000002</v>
      </c>
      <c r="C1022" s="28">
        <v>4.1109</v>
      </c>
      <c r="D1022" s="28">
        <v>2.7744</v>
      </c>
      <c r="E1022" s="28">
        <v>4.5644</v>
      </c>
      <c r="F1022" s="29">
        <v>4</v>
      </c>
      <c r="G1022" s="26" t="s">
        <v>19</v>
      </c>
    </row>
    <row r="1023" spans="1:7">
      <c r="A1023" s="27">
        <v>40186</v>
      </c>
      <c r="B1023" s="28">
        <v>2.8683000000000001</v>
      </c>
      <c r="C1023" s="28">
        <v>4.1083999999999996</v>
      </c>
      <c r="D1023" s="28">
        <v>2.7726000000000002</v>
      </c>
      <c r="E1023" s="28">
        <v>4.5975999999999999</v>
      </c>
      <c r="F1023" s="29">
        <v>5</v>
      </c>
      <c r="G1023" s="26" t="s">
        <v>19</v>
      </c>
    </row>
    <row r="1024" spans="1:7">
      <c r="A1024" s="27">
        <v>40189</v>
      </c>
      <c r="B1024" s="28">
        <v>2.7982999999999998</v>
      </c>
      <c r="C1024" s="28">
        <v>4.0594999999999999</v>
      </c>
      <c r="D1024" s="28">
        <v>2.7496</v>
      </c>
      <c r="E1024" s="28">
        <v>4.5128000000000004</v>
      </c>
      <c r="F1024" s="29">
        <v>6</v>
      </c>
      <c r="G1024" s="26" t="s">
        <v>19</v>
      </c>
    </row>
    <row r="1025" spans="1:7">
      <c r="A1025" s="27">
        <v>40190</v>
      </c>
      <c r="B1025" s="28">
        <v>2.8167</v>
      </c>
      <c r="C1025" s="28">
        <v>4.0814000000000004</v>
      </c>
      <c r="D1025" s="28">
        <v>2.7639999999999998</v>
      </c>
      <c r="E1025" s="28">
        <v>4.5454999999999997</v>
      </c>
      <c r="F1025" s="29">
        <v>7</v>
      </c>
      <c r="G1025" s="26" t="s">
        <v>19</v>
      </c>
    </row>
    <row r="1026" spans="1:7">
      <c r="A1026" s="27">
        <v>40191</v>
      </c>
      <c r="B1026" s="28">
        <v>2.8008999999999999</v>
      </c>
      <c r="C1026" s="28">
        <v>4.0614999999999997</v>
      </c>
      <c r="D1026" s="28">
        <v>2.7482000000000002</v>
      </c>
      <c r="E1026" s="28">
        <v>4.5487000000000002</v>
      </c>
      <c r="F1026" s="29">
        <v>8</v>
      </c>
      <c r="G1026" s="26" t="s">
        <v>19</v>
      </c>
    </row>
    <row r="1027" spans="1:7">
      <c r="A1027" s="27">
        <v>40192</v>
      </c>
      <c r="B1027" s="28">
        <v>2.7930000000000001</v>
      </c>
      <c r="C1027" s="28">
        <v>4.0533999999999999</v>
      </c>
      <c r="D1027" s="28">
        <v>2.738</v>
      </c>
      <c r="E1027" s="28">
        <v>4.5492999999999997</v>
      </c>
      <c r="F1027" s="29">
        <v>9</v>
      </c>
      <c r="G1027" s="26" t="s">
        <v>19</v>
      </c>
    </row>
    <row r="1028" spans="1:7">
      <c r="A1028" s="27">
        <v>40193</v>
      </c>
      <c r="B1028" s="28">
        <v>2.7972999999999999</v>
      </c>
      <c r="C1028" s="28">
        <v>4.0339</v>
      </c>
      <c r="D1028" s="28">
        <v>2.7313999999999998</v>
      </c>
      <c r="E1028" s="28">
        <v>4.5637999999999996</v>
      </c>
      <c r="F1028" s="29">
        <v>10</v>
      </c>
      <c r="G1028" s="26" t="s">
        <v>19</v>
      </c>
    </row>
    <row r="1029" spans="1:7">
      <c r="A1029" s="27">
        <v>40196</v>
      </c>
      <c r="B1029" s="28">
        <v>2.8041999999999998</v>
      </c>
      <c r="C1029" s="28">
        <v>4.0312000000000001</v>
      </c>
      <c r="D1029" s="28">
        <v>2.7326999999999999</v>
      </c>
      <c r="E1029" s="28">
        <v>4.5884999999999998</v>
      </c>
      <c r="F1029" s="29">
        <v>11</v>
      </c>
      <c r="G1029" s="26" t="s">
        <v>19</v>
      </c>
    </row>
    <row r="1030" spans="1:7">
      <c r="A1030" s="27">
        <v>40197</v>
      </c>
      <c r="B1030" s="28">
        <v>2.7974000000000001</v>
      </c>
      <c r="C1030" s="28">
        <v>4.0190000000000001</v>
      </c>
      <c r="D1030" s="28">
        <v>2.7212999999999998</v>
      </c>
      <c r="E1030" s="28">
        <v>4.5971000000000002</v>
      </c>
      <c r="F1030" s="29">
        <v>12</v>
      </c>
      <c r="G1030" s="26" t="s">
        <v>19</v>
      </c>
    </row>
    <row r="1031" spans="1:7">
      <c r="A1031" s="27">
        <v>40198</v>
      </c>
      <c r="B1031" s="28">
        <v>2.8296000000000001</v>
      </c>
      <c r="C1031" s="28">
        <v>4.0143000000000004</v>
      </c>
      <c r="D1031" s="28">
        <v>2.7212999999999998</v>
      </c>
      <c r="E1031" s="28">
        <v>4.6123000000000003</v>
      </c>
      <c r="F1031" s="29">
        <v>13</v>
      </c>
      <c r="G1031" s="26" t="s">
        <v>19</v>
      </c>
    </row>
    <row r="1032" spans="1:7">
      <c r="A1032" s="27">
        <v>40199</v>
      </c>
      <c r="B1032" s="28">
        <v>2.8927999999999998</v>
      </c>
      <c r="C1032" s="28">
        <v>4.0660999999999996</v>
      </c>
      <c r="D1032" s="28">
        <v>2.7625999999999999</v>
      </c>
      <c r="E1032" s="28">
        <v>4.6712999999999996</v>
      </c>
      <c r="F1032" s="29">
        <v>14</v>
      </c>
      <c r="G1032" s="26" t="s">
        <v>19</v>
      </c>
    </row>
    <row r="1033" spans="1:7">
      <c r="A1033" s="27">
        <v>40200</v>
      </c>
      <c r="B1033" s="28">
        <v>2.8784999999999998</v>
      </c>
      <c r="C1033" s="28">
        <v>4.0742000000000003</v>
      </c>
      <c r="D1033" s="28">
        <v>2.7719999999999998</v>
      </c>
      <c r="E1033" s="28">
        <v>4.6692999999999998</v>
      </c>
      <c r="F1033" s="29">
        <v>15</v>
      </c>
      <c r="G1033" s="26" t="s">
        <v>19</v>
      </c>
    </row>
    <row r="1034" spans="1:7">
      <c r="A1034" s="27">
        <v>40203</v>
      </c>
      <c r="B1034" s="28">
        <v>2.8687999999999998</v>
      </c>
      <c r="C1034" s="28">
        <v>4.0609000000000002</v>
      </c>
      <c r="D1034" s="28">
        <v>2.7568999999999999</v>
      </c>
      <c r="E1034" s="28">
        <v>4.6364999999999998</v>
      </c>
      <c r="F1034" s="29">
        <v>16</v>
      </c>
      <c r="G1034" s="26" t="s">
        <v>19</v>
      </c>
    </row>
    <row r="1035" spans="1:7">
      <c r="A1035" s="27">
        <v>40204</v>
      </c>
      <c r="B1035" s="28">
        <v>2.9068000000000001</v>
      </c>
      <c r="C1035" s="28">
        <v>4.0968999999999998</v>
      </c>
      <c r="D1035" s="28">
        <v>2.7850000000000001</v>
      </c>
      <c r="E1035" s="28">
        <v>4.6894</v>
      </c>
      <c r="F1035" s="29">
        <v>17</v>
      </c>
      <c r="G1035" s="26" t="s">
        <v>19</v>
      </c>
    </row>
    <row r="1036" spans="1:7">
      <c r="A1036" s="27">
        <v>40205</v>
      </c>
      <c r="B1036" s="28">
        <v>2.9081999999999999</v>
      </c>
      <c r="C1036" s="28">
        <v>4.0877999999999997</v>
      </c>
      <c r="D1036" s="28">
        <v>2.7782</v>
      </c>
      <c r="E1036" s="28">
        <v>4.7069999999999999</v>
      </c>
      <c r="F1036" s="29">
        <v>18</v>
      </c>
      <c r="G1036" s="26" t="s">
        <v>19</v>
      </c>
    </row>
    <row r="1037" spans="1:7">
      <c r="A1037" s="27">
        <v>40206</v>
      </c>
      <c r="B1037" s="28">
        <v>2.8957000000000002</v>
      </c>
      <c r="C1037" s="28">
        <v>4.0629999999999997</v>
      </c>
      <c r="D1037" s="28">
        <v>2.7576000000000001</v>
      </c>
      <c r="E1037" s="28">
        <v>4.7080000000000002</v>
      </c>
      <c r="F1037" s="29">
        <v>19</v>
      </c>
      <c r="G1037" s="26" t="s">
        <v>19</v>
      </c>
    </row>
    <row r="1038" spans="1:7">
      <c r="A1038" s="27">
        <v>40207</v>
      </c>
      <c r="B1038" s="28">
        <v>2.9083000000000001</v>
      </c>
      <c r="C1038" s="28">
        <v>4.0616000000000003</v>
      </c>
      <c r="D1038" s="28">
        <v>2.7677</v>
      </c>
      <c r="E1038" s="28">
        <v>4.6970999999999998</v>
      </c>
      <c r="F1038" s="29">
        <v>20</v>
      </c>
      <c r="G1038" s="26" t="s">
        <v>19</v>
      </c>
    </row>
    <row r="1039" spans="1:7">
      <c r="A1039" s="27">
        <v>40210</v>
      </c>
      <c r="B1039" s="28">
        <v>2.8786999999999998</v>
      </c>
      <c r="C1039" s="28">
        <v>4.0034999999999998</v>
      </c>
      <c r="D1039" s="28">
        <v>2.7193999999999998</v>
      </c>
      <c r="E1039" s="28">
        <v>4.5830000000000002</v>
      </c>
      <c r="F1039" s="29">
        <v>21</v>
      </c>
      <c r="G1039" s="26" t="s">
        <v>19</v>
      </c>
    </row>
    <row r="1040" spans="1:7">
      <c r="A1040" s="27">
        <v>40211</v>
      </c>
      <c r="B1040" s="28">
        <v>2.8603000000000001</v>
      </c>
      <c r="C1040" s="28">
        <v>3.9849000000000001</v>
      </c>
      <c r="D1040" s="28">
        <v>2.7056</v>
      </c>
      <c r="E1040" s="28">
        <v>4.5541999999999998</v>
      </c>
      <c r="F1040" s="29">
        <v>22</v>
      </c>
      <c r="G1040" s="26" t="s">
        <v>19</v>
      </c>
    </row>
    <row r="1041" spans="1:7">
      <c r="A1041" s="27">
        <v>40212</v>
      </c>
      <c r="B1041" s="28">
        <v>2.8321000000000001</v>
      </c>
      <c r="C1041" s="28">
        <v>3.9689999999999999</v>
      </c>
      <c r="D1041" s="28">
        <v>2.6943999999999999</v>
      </c>
      <c r="E1041" s="28">
        <v>4.5401999999999996</v>
      </c>
      <c r="F1041" s="29">
        <v>23</v>
      </c>
      <c r="G1041" s="26" t="s">
        <v>19</v>
      </c>
    </row>
    <row r="1042" spans="1:7">
      <c r="A1042" s="27">
        <v>40213</v>
      </c>
      <c r="B1042" s="28">
        <v>2.9070999999999998</v>
      </c>
      <c r="C1042" s="28">
        <v>4.0250000000000004</v>
      </c>
      <c r="D1042" s="28">
        <v>2.7376</v>
      </c>
      <c r="E1042" s="28">
        <v>4.6066000000000003</v>
      </c>
      <c r="F1042" s="29">
        <v>24</v>
      </c>
      <c r="G1042" s="26" t="s">
        <v>19</v>
      </c>
    </row>
    <row r="1043" spans="1:7">
      <c r="A1043" s="27">
        <v>40214</v>
      </c>
      <c r="B1043" s="28">
        <v>2.9914999999999998</v>
      </c>
      <c r="C1043" s="28">
        <v>4.0921000000000003</v>
      </c>
      <c r="D1043" s="28">
        <v>2.7837000000000001</v>
      </c>
      <c r="E1043" s="28">
        <v>4.7008999999999999</v>
      </c>
      <c r="F1043" s="29">
        <v>25</v>
      </c>
      <c r="G1043" s="26" t="s">
        <v>19</v>
      </c>
    </row>
    <row r="1044" spans="1:7">
      <c r="A1044" s="27">
        <v>40217</v>
      </c>
      <c r="B1044" s="28">
        <v>2.9895999999999998</v>
      </c>
      <c r="C1044" s="28">
        <v>4.0915999999999997</v>
      </c>
      <c r="D1044" s="28">
        <v>2.7869000000000002</v>
      </c>
      <c r="E1044" s="28">
        <v>4.6546000000000003</v>
      </c>
      <c r="F1044" s="29">
        <v>26</v>
      </c>
      <c r="G1044" s="26" t="s">
        <v>19</v>
      </c>
    </row>
    <row r="1045" spans="1:7">
      <c r="A1045" s="27">
        <v>40218</v>
      </c>
      <c r="B1045" s="28">
        <v>2.9672999999999998</v>
      </c>
      <c r="C1045" s="28">
        <v>4.0778999999999996</v>
      </c>
      <c r="D1045" s="28">
        <v>2.7789000000000001</v>
      </c>
      <c r="E1045" s="28">
        <v>4.6284999999999998</v>
      </c>
      <c r="F1045" s="29">
        <v>27</v>
      </c>
      <c r="G1045" s="26" t="s">
        <v>19</v>
      </c>
    </row>
    <row r="1046" spans="1:7">
      <c r="A1046" s="27">
        <v>40219</v>
      </c>
      <c r="B1046" s="28">
        <v>2.9462999999999999</v>
      </c>
      <c r="C1046" s="28">
        <v>4.0594999999999999</v>
      </c>
      <c r="D1046" s="28">
        <v>2.7652999999999999</v>
      </c>
      <c r="E1046" s="28">
        <v>4.6341000000000001</v>
      </c>
      <c r="F1046" s="29">
        <v>28</v>
      </c>
      <c r="G1046" s="26" t="s">
        <v>19</v>
      </c>
    </row>
    <row r="1047" spans="1:7">
      <c r="A1047" s="27">
        <v>40220</v>
      </c>
      <c r="B1047" s="28">
        <v>2.9502999999999999</v>
      </c>
      <c r="C1047" s="28">
        <v>4.0548000000000002</v>
      </c>
      <c r="D1047" s="28">
        <v>2.7643</v>
      </c>
      <c r="E1047" s="28">
        <v>4.5946999999999996</v>
      </c>
      <c r="F1047" s="29">
        <v>29</v>
      </c>
      <c r="G1047" s="26" t="s">
        <v>19</v>
      </c>
    </row>
    <row r="1048" spans="1:7">
      <c r="A1048" s="27">
        <v>40221</v>
      </c>
      <c r="B1048" s="28">
        <v>2.9428000000000001</v>
      </c>
      <c r="C1048" s="28">
        <v>4.0034999999999998</v>
      </c>
      <c r="D1048" s="28">
        <v>2.7315999999999998</v>
      </c>
      <c r="E1048" s="28">
        <v>4.6192000000000002</v>
      </c>
      <c r="F1048" s="29">
        <v>30</v>
      </c>
      <c r="G1048" s="26" t="s">
        <v>19</v>
      </c>
    </row>
    <row r="1049" spans="1:7">
      <c r="A1049" s="27">
        <v>40224</v>
      </c>
      <c r="B1049" s="28">
        <v>2.9548000000000001</v>
      </c>
      <c r="C1049" s="28">
        <v>4.0227000000000004</v>
      </c>
      <c r="D1049" s="28">
        <v>2.7441</v>
      </c>
      <c r="E1049" s="28">
        <v>4.6318000000000001</v>
      </c>
      <c r="F1049" s="29">
        <v>31</v>
      </c>
      <c r="G1049" s="26" t="s">
        <v>19</v>
      </c>
    </row>
    <row r="1050" spans="1:7">
      <c r="A1050" s="27">
        <v>40225</v>
      </c>
      <c r="B1050" s="28">
        <v>2.9428000000000001</v>
      </c>
      <c r="C1050" s="28">
        <v>4.0167999999999999</v>
      </c>
      <c r="D1050" s="28">
        <v>2.7387000000000001</v>
      </c>
      <c r="E1050" s="28">
        <v>4.6148999999999996</v>
      </c>
      <c r="F1050" s="29">
        <v>32</v>
      </c>
      <c r="G1050" s="26" t="s">
        <v>19</v>
      </c>
    </row>
    <row r="1051" spans="1:7">
      <c r="A1051" s="27">
        <v>40226</v>
      </c>
      <c r="B1051" s="28">
        <v>2.9007000000000001</v>
      </c>
      <c r="C1051" s="28">
        <v>3.9878</v>
      </c>
      <c r="D1051" s="28">
        <v>2.7147000000000001</v>
      </c>
      <c r="E1051" s="28">
        <v>4.5750000000000002</v>
      </c>
      <c r="F1051" s="29">
        <v>33</v>
      </c>
      <c r="G1051" s="26" t="s">
        <v>19</v>
      </c>
    </row>
    <row r="1052" spans="1:7">
      <c r="A1052" s="27">
        <v>40227</v>
      </c>
      <c r="B1052" s="28">
        <v>2.9350000000000001</v>
      </c>
      <c r="C1052" s="28">
        <v>3.9855</v>
      </c>
      <c r="D1052" s="28">
        <v>2.7191000000000001</v>
      </c>
      <c r="E1052" s="28">
        <v>4.5759999999999996</v>
      </c>
      <c r="F1052" s="29">
        <v>34</v>
      </c>
      <c r="G1052" s="26" t="s">
        <v>19</v>
      </c>
    </row>
    <row r="1053" spans="1:7">
      <c r="A1053" s="27">
        <v>40228</v>
      </c>
      <c r="B1053" s="28">
        <v>2.9658000000000002</v>
      </c>
      <c r="C1053" s="28">
        <v>4.0030999999999999</v>
      </c>
      <c r="D1053" s="28">
        <v>2.7324000000000002</v>
      </c>
      <c r="E1053" s="28">
        <v>4.5578000000000003</v>
      </c>
      <c r="F1053" s="29">
        <v>35</v>
      </c>
      <c r="G1053" s="26" t="s">
        <v>19</v>
      </c>
    </row>
    <row r="1054" spans="1:7">
      <c r="A1054" s="27">
        <v>40231</v>
      </c>
      <c r="B1054" s="28">
        <v>2.9165999999999999</v>
      </c>
      <c r="C1054" s="28">
        <v>3.9710999999999999</v>
      </c>
      <c r="D1054" s="28">
        <v>2.7111999999999998</v>
      </c>
      <c r="E1054" s="28">
        <v>4.5133999999999999</v>
      </c>
      <c r="F1054" s="29">
        <v>36</v>
      </c>
      <c r="G1054" s="26" t="s">
        <v>19</v>
      </c>
    </row>
    <row r="1055" spans="1:7">
      <c r="A1055" s="27">
        <v>40232</v>
      </c>
      <c r="B1055" s="28">
        <v>2.9039999999999999</v>
      </c>
      <c r="C1055" s="28">
        <v>3.9630000000000001</v>
      </c>
      <c r="D1055" s="28">
        <v>2.7029999999999998</v>
      </c>
      <c r="E1055" s="28">
        <v>4.4870999999999999</v>
      </c>
      <c r="F1055" s="29">
        <v>37</v>
      </c>
      <c r="G1055" s="26" t="s">
        <v>19</v>
      </c>
    </row>
    <row r="1056" spans="1:7">
      <c r="A1056" s="27">
        <v>40233</v>
      </c>
      <c r="B1056" s="28">
        <v>2.9569999999999999</v>
      </c>
      <c r="C1056" s="28">
        <v>4.0015000000000001</v>
      </c>
      <c r="D1056" s="28">
        <v>2.7326000000000001</v>
      </c>
      <c r="E1056" s="28">
        <v>4.5643000000000002</v>
      </c>
      <c r="F1056" s="29">
        <v>38</v>
      </c>
      <c r="G1056" s="26" t="s">
        <v>19</v>
      </c>
    </row>
    <row r="1057" spans="1:7">
      <c r="A1057" s="27">
        <v>40234</v>
      </c>
      <c r="B1057" s="28">
        <v>2.9601000000000002</v>
      </c>
      <c r="C1057" s="28">
        <v>3.9933000000000001</v>
      </c>
      <c r="D1057" s="28">
        <v>2.7292000000000001</v>
      </c>
      <c r="E1057" s="28">
        <v>4.5278</v>
      </c>
      <c r="F1057" s="29">
        <v>39</v>
      </c>
      <c r="G1057" s="26" t="s">
        <v>19</v>
      </c>
    </row>
    <row r="1058" spans="1:7">
      <c r="A1058" s="27">
        <v>40235</v>
      </c>
      <c r="B1058" s="28">
        <v>2.9251</v>
      </c>
      <c r="C1058" s="28">
        <v>3.9767999999999999</v>
      </c>
      <c r="D1058" s="28">
        <v>2.7168999999999999</v>
      </c>
      <c r="E1058" s="28">
        <v>4.4615</v>
      </c>
      <c r="F1058" s="29">
        <v>40</v>
      </c>
      <c r="G1058" s="26" t="s">
        <v>19</v>
      </c>
    </row>
    <row r="1059" spans="1:7">
      <c r="A1059" s="27">
        <v>40238</v>
      </c>
      <c r="B1059" s="28">
        <v>2.8891</v>
      </c>
      <c r="C1059" s="28">
        <v>3.9403000000000001</v>
      </c>
      <c r="D1059" s="28">
        <v>2.6920999999999999</v>
      </c>
      <c r="E1059" s="28">
        <v>4.3724999999999996</v>
      </c>
      <c r="F1059" s="29">
        <v>41</v>
      </c>
      <c r="G1059" s="26" t="s">
        <v>19</v>
      </c>
    </row>
    <row r="1060" spans="1:7">
      <c r="A1060" s="27">
        <v>40239</v>
      </c>
      <c r="B1060" s="28">
        <v>2.9152</v>
      </c>
      <c r="C1060" s="28">
        <v>3.9323999999999999</v>
      </c>
      <c r="D1060" s="28">
        <v>2.6873999999999998</v>
      </c>
      <c r="E1060" s="28">
        <v>4.3552999999999997</v>
      </c>
      <c r="F1060" s="29">
        <v>42</v>
      </c>
      <c r="G1060" s="26" t="s">
        <v>19</v>
      </c>
    </row>
    <row r="1061" spans="1:7">
      <c r="A1061" s="27">
        <v>40240</v>
      </c>
      <c r="B1061" s="28">
        <v>2.8782000000000001</v>
      </c>
      <c r="C1061" s="28">
        <v>3.927</v>
      </c>
      <c r="D1061" s="28">
        <v>2.6839</v>
      </c>
      <c r="E1061" s="28">
        <v>4.3327999999999998</v>
      </c>
      <c r="F1061" s="29">
        <v>43</v>
      </c>
      <c r="G1061" s="26" t="s">
        <v>19</v>
      </c>
    </row>
    <row r="1062" spans="1:7">
      <c r="A1062" s="27">
        <v>40241</v>
      </c>
      <c r="B1062" s="28">
        <v>2.867</v>
      </c>
      <c r="C1062" s="28">
        <v>3.9140999999999999</v>
      </c>
      <c r="D1062" s="28">
        <v>2.6749000000000001</v>
      </c>
      <c r="E1062" s="28">
        <v>4.3178000000000001</v>
      </c>
      <c r="F1062" s="29">
        <v>44</v>
      </c>
      <c r="G1062" s="26" t="s">
        <v>19</v>
      </c>
    </row>
    <row r="1063" spans="1:7">
      <c r="A1063" s="27">
        <v>40242</v>
      </c>
      <c r="B1063" s="28">
        <v>2.8567999999999998</v>
      </c>
      <c r="C1063" s="28">
        <v>3.8847999999999998</v>
      </c>
      <c r="D1063" s="28">
        <v>2.6556000000000002</v>
      </c>
      <c r="E1063" s="28">
        <v>4.2972999999999999</v>
      </c>
      <c r="F1063" s="29">
        <v>45</v>
      </c>
      <c r="G1063" s="26" t="s">
        <v>19</v>
      </c>
    </row>
    <row r="1064" spans="1:7">
      <c r="A1064" s="27">
        <v>40245</v>
      </c>
      <c r="B1064" s="28">
        <v>2.8372000000000002</v>
      </c>
      <c r="C1064" s="28">
        <v>3.8774000000000002</v>
      </c>
      <c r="D1064" s="28">
        <v>2.6503000000000001</v>
      </c>
      <c r="E1064" s="28">
        <v>4.3037000000000001</v>
      </c>
      <c r="F1064" s="29">
        <v>46</v>
      </c>
      <c r="G1064" s="26" t="s">
        <v>19</v>
      </c>
    </row>
    <row r="1065" spans="1:7">
      <c r="A1065" s="27">
        <v>40246</v>
      </c>
      <c r="B1065" s="28">
        <v>2.8576999999999999</v>
      </c>
      <c r="C1065" s="28">
        <v>3.8837000000000002</v>
      </c>
      <c r="D1065" s="28">
        <v>2.6551999999999998</v>
      </c>
      <c r="E1065" s="28">
        <v>4.2744</v>
      </c>
      <c r="F1065" s="29">
        <v>47</v>
      </c>
      <c r="G1065" s="26" t="s">
        <v>19</v>
      </c>
    </row>
    <row r="1066" spans="1:7">
      <c r="A1066" s="27">
        <v>40247</v>
      </c>
      <c r="B1066" s="28">
        <v>2.8531</v>
      </c>
      <c r="C1066" s="28">
        <v>3.875</v>
      </c>
      <c r="D1066" s="28">
        <v>2.6509</v>
      </c>
      <c r="E1066" s="28">
        <v>4.2503000000000002</v>
      </c>
      <c r="F1066" s="29">
        <v>48</v>
      </c>
      <c r="G1066" s="26" t="s">
        <v>19</v>
      </c>
    </row>
    <row r="1067" spans="1:7">
      <c r="A1067" s="27">
        <v>40248</v>
      </c>
      <c r="B1067" s="28">
        <v>2.8561000000000001</v>
      </c>
      <c r="C1067" s="28">
        <v>3.9005999999999998</v>
      </c>
      <c r="D1067" s="28">
        <v>2.6697000000000002</v>
      </c>
      <c r="E1067" s="28">
        <v>4.2851999999999997</v>
      </c>
      <c r="F1067" s="29">
        <v>49</v>
      </c>
      <c r="G1067" s="26" t="s">
        <v>19</v>
      </c>
    </row>
    <row r="1068" spans="1:7">
      <c r="A1068" s="27">
        <v>40249</v>
      </c>
      <c r="B1068" s="28">
        <v>2.8311999999999999</v>
      </c>
      <c r="C1068" s="28">
        <v>3.8923000000000001</v>
      </c>
      <c r="D1068" s="28">
        <v>2.6674000000000002</v>
      </c>
      <c r="E1068" s="28">
        <v>4.2853000000000003</v>
      </c>
      <c r="F1068" s="29">
        <v>50</v>
      </c>
      <c r="G1068" s="26" t="s">
        <v>19</v>
      </c>
    </row>
    <row r="1069" spans="1:7">
      <c r="A1069" s="27">
        <v>40252</v>
      </c>
      <c r="B1069" s="28">
        <v>2.8449</v>
      </c>
      <c r="C1069" s="28">
        <v>3.9009999999999998</v>
      </c>
      <c r="D1069" s="28">
        <v>2.6829999999999998</v>
      </c>
      <c r="E1069" s="28">
        <v>4.2793000000000001</v>
      </c>
      <c r="F1069" s="29">
        <v>51</v>
      </c>
      <c r="G1069" s="26" t="s">
        <v>19</v>
      </c>
    </row>
    <row r="1070" spans="1:7">
      <c r="A1070" s="27">
        <v>40253</v>
      </c>
      <c r="B1070" s="28">
        <v>2.8393000000000002</v>
      </c>
      <c r="C1070" s="28">
        <v>3.887</v>
      </c>
      <c r="D1070" s="28">
        <v>2.6778</v>
      </c>
      <c r="E1070" s="28">
        <v>4.2853000000000003</v>
      </c>
      <c r="F1070" s="29">
        <v>52</v>
      </c>
      <c r="G1070" s="26" t="s">
        <v>19</v>
      </c>
    </row>
    <row r="1071" spans="1:7">
      <c r="A1071" s="27">
        <v>40254</v>
      </c>
      <c r="B1071" s="28">
        <v>2.8083</v>
      </c>
      <c r="C1071" s="28">
        <v>3.8683999999999998</v>
      </c>
      <c r="D1071" s="28">
        <v>2.6657000000000002</v>
      </c>
      <c r="E1071" s="28">
        <v>4.3118999999999996</v>
      </c>
      <c r="F1071" s="29">
        <v>53</v>
      </c>
      <c r="G1071" s="26" t="s">
        <v>19</v>
      </c>
    </row>
    <row r="1072" spans="1:7">
      <c r="A1072" s="27">
        <v>40255</v>
      </c>
      <c r="B1072" s="28">
        <v>2.8285</v>
      </c>
      <c r="C1072" s="28">
        <v>3.8723000000000001</v>
      </c>
      <c r="D1072" s="28">
        <v>2.6751</v>
      </c>
      <c r="E1072" s="28">
        <v>4.3289999999999997</v>
      </c>
      <c r="F1072" s="29">
        <v>54</v>
      </c>
      <c r="G1072" s="26" t="s">
        <v>19</v>
      </c>
    </row>
    <row r="1073" spans="1:7">
      <c r="A1073" s="27">
        <v>40256</v>
      </c>
      <c r="B1073" s="28">
        <v>2.8673000000000002</v>
      </c>
      <c r="C1073" s="28">
        <v>3.8908999999999998</v>
      </c>
      <c r="D1073" s="28">
        <v>2.714</v>
      </c>
      <c r="E1073" s="28">
        <v>4.3437000000000001</v>
      </c>
      <c r="F1073" s="29">
        <v>55</v>
      </c>
      <c r="G1073" s="26" t="s">
        <v>19</v>
      </c>
    </row>
    <row r="1074" spans="1:7">
      <c r="A1074" s="27">
        <v>40259</v>
      </c>
      <c r="B1074" s="28">
        <v>2.8953000000000002</v>
      </c>
      <c r="C1074" s="28">
        <v>3.9136000000000002</v>
      </c>
      <c r="D1074" s="28">
        <v>2.7315999999999998</v>
      </c>
      <c r="E1074" s="28">
        <v>4.335</v>
      </c>
      <c r="F1074" s="29">
        <v>56</v>
      </c>
      <c r="G1074" s="26" t="s">
        <v>19</v>
      </c>
    </row>
    <row r="1075" spans="1:7">
      <c r="A1075" s="27">
        <v>40260</v>
      </c>
      <c r="B1075" s="28">
        <v>2.8803999999999998</v>
      </c>
      <c r="C1075" s="28">
        <v>3.8963000000000001</v>
      </c>
      <c r="D1075" s="28">
        <v>2.7179000000000002</v>
      </c>
      <c r="E1075" s="28">
        <v>4.3236999999999997</v>
      </c>
      <c r="F1075" s="29">
        <v>57</v>
      </c>
      <c r="G1075" s="26" t="s">
        <v>19</v>
      </c>
    </row>
    <row r="1076" spans="1:7">
      <c r="A1076" s="27">
        <v>40261</v>
      </c>
      <c r="B1076" s="28">
        <v>2.8975</v>
      </c>
      <c r="C1076" s="28">
        <v>3.8765999999999998</v>
      </c>
      <c r="D1076" s="28">
        <v>2.7130000000000001</v>
      </c>
      <c r="E1076" s="28">
        <v>4.3422999999999998</v>
      </c>
      <c r="F1076" s="29">
        <v>58</v>
      </c>
      <c r="G1076" s="26" t="s">
        <v>19</v>
      </c>
    </row>
    <row r="1077" spans="1:7">
      <c r="A1077" s="27">
        <v>40262</v>
      </c>
      <c r="B1077" s="28">
        <v>2.9163000000000001</v>
      </c>
      <c r="C1077" s="28">
        <v>3.8902000000000001</v>
      </c>
      <c r="D1077" s="28">
        <v>2.7242999999999999</v>
      </c>
      <c r="E1077" s="28">
        <v>4.3615000000000004</v>
      </c>
      <c r="F1077" s="29">
        <v>59</v>
      </c>
      <c r="G1077" s="26" t="s">
        <v>19</v>
      </c>
    </row>
    <row r="1078" spans="1:7">
      <c r="A1078" s="27">
        <v>40263</v>
      </c>
      <c r="B1078" s="28">
        <v>2.9062000000000001</v>
      </c>
      <c r="C1078" s="28">
        <v>3.8856000000000002</v>
      </c>
      <c r="D1078" s="28">
        <v>2.7164000000000001</v>
      </c>
      <c r="E1078" s="28">
        <v>4.3159000000000001</v>
      </c>
      <c r="F1078" s="29">
        <v>60</v>
      </c>
      <c r="G1078" s="26" t="s">
        <v>19</v>
      </c>
    </row>
    <row r="1079" spans="1:7">
      <c r="A1079" s="27">
        <v>40266</v>
      </c>
      <c r="B1079" s="28">
        <v>2.8864000000000001</v>
      </c>
      <c r="C1079" s="28">
        <v>3.8929</v>
      </c>
      <c r="D1079" s="28">
        <v>2.7204000000000002</v>
      </c>
      <c r="E1079" s="28">
        <v>4.3292999999999999</v>
      </c>
      <c r="F1079" s="29">
        <v>61</v>
      </c>
      <c r="G1079" s="26" t="s">
        <v>19</v>
      </c>
    </row>
    <row r="1080" spans="1:7">
      <c r="A1080" s="27">
        <v>40267</v>
      </c>
      <c r="B1080" s="28">
        <v>2.8748</v>
      </c>
      <c r="C1080" s="28">
        <v>3.8765000000000001</v>
      </c>
      <c r="D1080" s="28">
        <v>2.7088999999999999</v>
      </c>
      <c r="E1080" s="28">
        <v>4.3315000000000001</v>
      </c>
      <c r="F1080" s="29">
        <v>62</v>
      </c>
      <c r="G1080" s="26" t="s">
        <v>19</v>
      </c>
    </row>
    <row r="1081" spans="1:7">
      <c r="A1081" s="27">
        <v>40268</v>
      </c>
      <c r="B1081" s="28">
        <v>2.8719999999999999</v>
      </c>
      <c r="C1081" s="28">
        <v>3.8622000000000001</v>
      </c>
      <c r="D1081" s="28">
        <v>2.7</v>
      </c>
      <c r="E1081" s="28">
        <v>4.3491</v>
      </c>
      <c r="F1081" s="29">
        <v>63</v>
      </c>
      <c r="G1081" s="26" t="s">
        <v>19</v>
      </c>
    </row>
    <row r="1082" spans="1:7">
      <c r="A1082" s="27">
        <v>40269</v>
      </c>
      <c r="B1082" s="28">
        <v>2.8506</v>
      </c>
      <c r="C1082" s="28">
        <v>3.8466999999999998</v>
      </c>
      <c r="D1082" s="28">
        <v>2.7080000000000002</v>
      </c>
      <c r="E1082" s="28">
        <v>4.3381999999999996</v>
      </c>
      <c r="F1082" s="29">
        <v>64</v>
      </c>
      <c r="G1082" s="26" t="s">
        <v>19</v>
      </c>
    </row>
    <row r="1083" spans="1:7">
      <c r="A1083" s="27">
        <v>40270</v>
      </c>
      <c r="B1083" s="28">
        <v>2.8426</v>
      </c>
      <c r="C1083" s="28">
        <v>3.8515000000000001</v>
      </c>
      <c r="D1083" s="28">
        <v>2.6886000000000001</v>
      </c>
      <c r="E1083" s="28">
        <v>4.3362999999999996</v>
      </c>
      <c r="F1083" s="29">
        <v>65</v>
      </c>
      <c r="G1083" s="26" t="s">
        <v>19</v>
      </c>
    </row>
    <row r="1084" spans="1:7">
      <c r="A1084" s="27">
        <v>40274</v>
      </c>
      <c r="B1084" s="28">
        <v>2.8618000000000001</v>
      </c>
      <c r="C1084" s="28">
        <v>3.8355999999999999</v>
      </c>
      <c r="D1084" s="28">
        <v>2.6781999999999999</v>
      </c>
      <c r="E1084" s="28">
        <v>4.3342999999999998</v>
      </c>
      <c r="F1084" s="29">
        <v>66</v>
      </c>
      <c r="G1084" s="26" t="s">
        <v>19</v>
      </c>
    </row>
    <row r="1085" spans="1:7">
      <c r="A1085" s="27">
        <v>40275</v>
      </c>
      <c r="B1085" s="28">
        <v>2.8675000000000002</v>
      </c>
      <c r="C1085" s="28">
        <v>3.8378000000000001</v>
      </c>
      <c r="D1085" s="28">
        <v>2.6797</v>
      </c>
      <c r="E1085" s="28">
        <v>4.3712999999999997</v>
      </c>
      <c r="F1085" s="29">
        <v>67</v>
      </c>
      <c r="G1085" s="26" t="s">
        <v>19</v>
      </c>
    </row>
    <row r="1086" spans="1:7">
      <c r="A1086" s="27">
        <v>40276</v>
      </c>
      <c r="B1086" s="28">
        <v>2.8975</v>
      </c>
      <c r="C1086" s="28">
        <v>3.8525999999999998</v>
      </c>
      <c r="D1086" s="28">
        <v>2.6890999999999998</v>
      </c>
      <c r="E1086" s="28">
        <v>4.4035000000000002</v>
      </c>
      <c r="F1086" s="29">
        <v>68</v>
      </c>
      <c r="G1086" s="26" t="s">
        <v>19</v>
      </c>
    </row>
    <row r="1087" spans="1:7">
      <c r="A1087" s="27">
        <v>40277</v>
      </c>
      <c r="B1087" s="28">
        <v>2.8633999999999999</v>
      </c>
      <c r="C1087" s="28">
        <v>3.8405</v>
      </c>
      <c r="D1087" s="28">
        <v>2.6783000000000001</v>
      </c>
      <c r="E1087" s="28">
        <v>4.4027000000000003</v>
      </c>
      <c r="F1087" s="29">
        <v>69</v>
      </c>
      <c r="G1087" s="26" t="s">
        <v>19</v>
      </c>
    </row>
    <row r="1088" spans="1:7">
      <c r="A1088" s="27">
        <v>40280</v>
      </c>
      <c r="B1088" s="28">
        <v>2.8372999999999999</v>
      </c>
      <c r="C1088" s="28">
        <v>3.8673000000000002</v>
      </c>
      <c r="D1088" s="28">
        <v>2.6779999999999999</v>
      </c>
      <c r="E1088" s="28">
        <v>4.3859000000000004</v>
      </c>
      <c r="F1088" s="29">
        <v>70</v>
      </c>
      <c r="G1088" s="26" t="s">
        <v>19</v>
      </c>
    </row>
    <row r="1089" spans="1:7">
      <c r="A1089" s="27">
        <v>40281</v>
      </c>
      <c r="B1089" s="28">
        <v>2.8595999999999999</v>
      </c>
      <c r="C1089" s="28">
        <v>3.8834</v>
      </c>
      <c r="D1089" s="28">
        <v>2.7010999999999998</v>
      </c>
      <c r="E1089" s="28">
        <v>4.3994999999999997</v>
      </c>
      <c r="F1089" s="29">
        <v>71</v>
      </c>
      <c r="G1089" s="26" t="s">
        <v>19</v>
      </c>
    </row>
    <row r="1090" spans="1:7">
      <c r="A1090" s="27">
        <v>40282</v>
      </c>
      <c r="B1090" s="28">
        <v>2.8325</v>
      </c>
      <c r="C1090" s="28">
        <v>3.8658999999999999</v>
      </c>
      <c r="D1090" s="28">
        <v>2.6898</v>
      </c>
      <c r="E1090" s="28">
        <v>4.3680000000000003</v>
      </c>
      <c r="F1090" s="29">
        <v>72</v>
      </c>
      <c r="G1090" s="26" t="s">
        <v>19</v>
      </c>
    </row>
    <row r="1091" spans="1:7">
      <c r="A1091" s="27">
        <v>40283</v>
      </c>
      <c r="B1091" s="28">
        <v>2.8491</v>
      </c>
      <c r="C1091" s="28">
        <v>3.8641000000000001</v>
      </c>
      <c r="D1091" s="28">
        <v>2.6962000000000002</v>
      </c>
      <c r="E1091" s="28">
        <v>4.4050000000000002</v>
      </c>
      <c r="F1091" s="29">
        <v>73</v>
      </c>
      <c r="G1091" s="26" t="s">
        <v>19</v>
      </c>
    </row>
    <row r="1092" spans="1:7">
      <c r="A1092" s="27">
        <v>40284</v>
      </c>
      <c r="B1092" s="28">
        <v>2.8573</v>
      </c>
      <c r="C1092" s="28">
        <v>3.8725000000000001</v>
      </c>
      <c r="D1092" s="28">
        <v>2.7017000000000002</v>
      </c>
      <c r="E1092" s="28">
        <v>4.4154</v>
      </c>
      <c r="F1092" s="29">
        <v>74</v>
      </c>
      <c r="G1092" s="26" t="s">
        <v>19</v>
      </c>
    </row>
    <row r="1093" spans="1:7">
      <c r="A1093" s="27">
        <v>40287</v>
      </c>
      <c r="B1093" s="28">
        <v>2.9009</v>
      </c>
      <c r="C1093" s="28">
        <v>3.9009999999999998</v>
      </c>
      <c r="D1093" s="28">
        <v>2.7198000000000002</v>
      </c>
      <c r="E1093" s="28">
        <v>4.4200999999999997</v>
      </c>
      <c r="F1093" s="29">
        <v>75</v>
      </c>
      <c r="G1093" s="26" t="s">
        <v>19</v>
      </c>
    </row>
    <row r="1094" spans="1:7">
      <c r="A1094" s="27">
        <v>40288</v>
      </c>
      <c r="B1094" s="28">
        <v>2.8868</v>
      </c>
      <c r="C1094" s="28">
        <v>3.8957999999999999</v>
      </c>
      <c r="D1094" s="28">
        <v>2.7170000000000001</v>
      </c>
      <c r="E1094" s="28">
        <v>4.4397000000000002</v>
      </c>
      <c r="F1094" s="29">
        <v>76</v>
      </c>
      <c r="G1094" s="26" t="s">
        <v>19</v>
      </c>
    </row>
    <row r="1095" spans="1:7">
      <c r="A1095" s="27">
        <v>40289</v>
      </c>
      <c r="B1095" s="28">
        <v>2.879</v>
      </c>
      <c r="C1095" s="28">
        <v>3.8662000000000001</v>
      </c>
      <c r="D1095" s="28">
        <v>2.6979000000000002</v>
      </c>
      <c r="E1095" s="28">
        <v>4.4386000000000001</v>
      </c>
      <c r="F1095" s="29">
        <v>77</v>
      </c>
      <c r="G1095" s="26" t="s">
        <v>19</v>
      </c>
    </row>
    <row r="1096" spans="1:7">
      <c r="A1096" s="27">
        <v>40290</v>
      </c>
      <c r="B1096" s="28">
        <v>2.8822000000000001</v>
      </c>
      <c r="C1096" s="28">
        <v>3.8653</v>
      </c>
      <c r="D1096" s="28">
        <v>2.6974</v>
      </c>
      <c r="E1096" s="28">
        <v>4.4543999999999997</v>
      </c>
      <c r="F1096" s="29">
        <v>78</v>
      </c>
      <c r="G1096" s="26" t="s">
        <v>19</v>
      </c>
    </row>
    <row r="1097" spans="1:7">
      <c r="A1097" s="27">
        <v>40291</v>
      </c>
      <c r="B1097" s="28">
        <v>2.9148000000000001</v>
      </c>
      <c r="C1097" s="28">
        <v>3.8803999999999998</v>
      </c>
      <c r="D1097" s="28">
        <v>2.7063999999999999</v>
      </c>
      <c r="E1097" s="28">
        <v>4.4705000000000004</v>
      </c>
      <c r="F1097" s="29">
        <v>79</v>
      </c>
      <c r="G1097" s="26" t="s">
        <v>19</v>
      </c>
    </row>
    <row r="1098" spans="1:7">
      <c r="A1098" s="27">
        <v>40294</v>
      </c>
      <c r="B1098" s="28">
        <v>2.9068000000000001</v>
      </c>
      <c r="C1098" s="28">
        <v>3.8765999999999998</v>
      </c>
      <c r="D1098" s="28">
        <v>2.7025000000000001</v>
      </c>
      <c r="E1098" s="28">
        <v>4.4997999999999996</v>
      </c>
      <c r="F1098" s="29">
        <v>80</v>
      </c>
      <c r="G1098" s="26" t="s">
        <v>19</v>
      </c>
    </row>
    <row r="1099" spans="1:7">
      <c r="A1099" s="27">
        <v>40295</v>
      </c>
      <c r="B1099" s="28">
        <v>2.9157999999999999</v>
      </c>
      <c r="C1099" s="28">
        <v>3.8965000000000001</v>
      </c>
      <c r="D1099" s="28">
        <v>2.7126999999999999</v>
      </c>
      <c r="E1099" s="28">
        <v>4.4859999999999998</v>
      </c>
      <c r="F1099" s="29">
        <v>81</v>
      </c>
      <c r="G1099" s="26" t="s">
        <v>19</v>
      </c>
    </row>
    <row r="1100" spans="1:7">
      <c r="A1100" s="27">
        <v>40296</v>
      </c>
      <c r="B1100" s="28">
        <v>3.0038</v>
      </c>
      <c r="C1100" s="28">
        <v>3.9514</v>
      </c>
      <c r="D1100" s="28">
        <v>2.7583000000000002</v>
      </c>
      <c r="E1100" s="28">
        <v>4.5575999999999999</v>
      </c>
      <c r="F1100" s="29">
        <v>82</v>
      </c>
      <c r="G1100" s="26" t="s">
        <v>19</v>
      </c>
    </row>
    <row r="1101" spans="1:7">
      <c r="A1101" s="27">
        <v>40297</v>
      </c>
      <c r="B1101" s="28">
        <v>2.9590999999999998</v>
      </c>
      <c r="C1101" s="28">
        <v>3.9175</v>
      </c>
      <c r="D1101" s="28">
        <v>2.7305000000000001</v>
      </c>
      <c r="E1101" s="28">
        <v>4.4989999999999997</v>
      </c>
      <c r="F1101" s="29">
        <v>83</v>
      </c>
      <c r="G1101" s="26" t="s">
        <v>19</v>
      </c>
    </row>
    <row r="1102" spans="1:7">
      <c r="A1102" s="27">
        <v>40298</v>
      </c>
      <c r="B1102" s="28">
        <v>2.9304999999999999</v>
      </c>
      <c r="C1102" s="28">
        <v>3.9020000000000001</v>
      </c>
      <c r="D1102" s="28">
        <v>2.72</v>
      </c>
      <c r="E1102" s="28">
        <v>4.5042</v>
      </c>
      <c r="F1102" s="29">
        <v>84</v>
      </c>
      <c r="G1102" s="26" t="s">
        <v>19</v>
      </c>
    </row>
    <row r="1103" spans="1:7">
      <c r="A1103" s="27">
        <v>40302</v>
      </c>
      <c r="B1103" s="28">
        <v>2.9927999999999999</v>
      </c>
      <c r="C1103" s="28">
        <v>3.931</v>
      </c>
      <c r="D1103" s="28">
        <v>2.7442000000000002</v>
      </c>
      <c r="E1103" s="28">
        <v>4.5461</v>
      </c>
      <c r="F1103" s="29">
        <v>85</v>
      </c>
      <c r="G1103" s="26" t="s">
        <v>19</v>
      </c>
    </row>
    <row r="1104" spans="1:7">
      <c r="A1104" s="27">
        <v>40303</v>
      </c>
      <c r="B1104" s="28">
        <v>3.1013999999999999</v>
      </c>
      <c r="C1104" s="28">
        <v>4.0214999999999996</v>
      </c>
      <c r="D1104" s="28">
        <v>2.8075999999999999</v>
      </c>
      <c r="E1104" s="28">
        <v>4.6982999999999997</v>
      </c>
      <c r="F1104" s="29">
        <v>86</v>
      </c>
      <c r="G1104" s="26" t="s">
        <v>19</v>
      </c>
    </row>
    <row r="1105" spans="1:7">
      <c r="A1105" s="27">
        <v>40304</v>
      </c>
      <c r="B1105" s="28">
        <v>3.1802000000000001</v>
      </c>
      <c r="C1105" s="28">
        <v>4.0773000000000001</v>
      </c>
      <c r="D1105" s="28">
        <v>2.8458000000000001</v>
      </c>
      <c r="E1105" s="28">
        <v>4.7872000000000003</v>
      </c>
      <c r="F1105" s="29">
        <v>87</v>
      </c>
      <c r="G1105" s="26" t="s">
        <v>19</v>
      </c>
    </row>
    <row r="1106" spans="1:7">
      <c r="A1106" s="27">
        <v>40305</v>
      </c>
      <c r="B1106" s="28">
        <v>3.2808000000000002</v>
      </c>
      <c r="C1106" s="28">
        <v>4.1769999999999996</v>
      </c>
      <c r="D1106" s="28">
        <v>2.9462999999999999</v>
      </c>
      <c r="E1106" s="28">
        <v>4.8070000000000004</v>
      </c>
      <c r="F1106" s="29">
        <v>88</v>
      </c>
      <c r="G1106" s="26" t="s">
        <v>19</v>
      </c>
    </row>
    <row r="1107" spans="1:7">
      <c r="A1107" s="27">
        <v>40308</v>
      </c>
      <c r="B1107" s="28">
        <v>3.0667</v>
      </c>
      <c r="C1107" s="28">
        <v>3.9998</v>
      </c>
      <c r="D1107" s="28">
        <v>2.7968999999999999</v>
      </c>
      <c r="E1107" s="28">
        <v>4.5861000000000001</v>
      </c>
      <c r="F1107" s="29">
        <v>89</v>
      </c>
      <c r="G1107" s="26" t="s">
        <v>19</v>
      </c>
    </row>
    <row r="1108" spans="1:7">
      <c r="A1108" s="27">
        <v>40309</v>
      </c>
      <c r="B1108" s="28">
        <v>3.1888000000000001</v>
      </c>
      <c r="C1108" s="28">
        <v>4.0441000000000003</v>
      </c>
      <c r="D1108" s="28">
        <v>2.8702000000000001</v>
      </c>
      <c r="E1108" s="28">
        <v>4.7329999999999997</v>
      </c>
      <c r="F1108" s="29">
        <v>90</v>
      </c>
      <c r="G1108" s="26" t="s">
        <v>19</v>
      </c>
    </row>
    <row r="1109" spans="1:7">
      <c r="A1109" s="27">
        <v>40310</v>
      </c>
      <c r="B1109" s="28">
        <v>3.1356000000000002</v>
      </c>
      <c r="C1109" s="28">
        <v>3.99</v>
      </c>
      <c r="D1109" s="28">
        <v>2.8290999999999999</v>
      </c>
      <c r="E1109" s="28">
        <v>4.7160000000000002</v>
      </c>
      <c r="F1109" s="29">
        <v>91</v>
      </c>
      <c r="G1109" s="26" t="s">
        <v>19</v>
      </c>
    </row>
    <row r="1110" spans="1:7">
      <c r="A1110" s="27">
        <v>40311</v>
      </c>
      <c r="B1110" s="28">
        <v>3.1473</v>
      </c>
      <c r="C1110" s="28">
        <v>3.9590999999999998</v>
      </c>
      <c r="D1110" s="28">
        <v>2.8248000000000002</v>
      </c>
      <c r="E1110" s="28">
        <v>4.6493000000000002</v>
      </c>
      <c r="F1110" s="29">
        <v>92</v>
      </c>
      <c r="G1110" s="26" t="s">
        <v>19</v>
      </c>
    </row>
    <row r="1111" spans="1:7">
      <c r="A1111" s="27">
        <v>40312</v>
      </c>
      <c r="B1111" s="28">
        <v>3.1859999999999999</v>
      </c>
      <c r="C1111" s="28">
        <v>3.9851999999999999</v>
      </c>
      <c r="D1111" s="28">
        <v>2.8428</v>
      </c>
      <c r="E1111" s="28">
        <v>4.6448</v>
      </c>
      <c r="F1111" s="29">
        <v>93</v>
      </c>
      <c r="G1111" s="26" t="s">
        <v>19</v>
      </c>
    </row>
    <row r="1112" spans="1:7">
      <c r="A1112" s="27">
        <v>40315</v>
      </c>
      <c r="B1112" s="28">
        <v>3.2770000000000001</v>
      </c>
      <c r="C1112" s="28">
        <v>4.0244</v>
      </c>
      <c r="D1112" s="28">
        <v>2.8734999999999999</v>
      </c>
      <c r="E1112" s="28">
        <v>4.7232000000000003</v>
      </c>
      <c r="F1112" s="29">
        <v>94</v>
      </c>
      <c r="G1112" s="26" t="s">
        <v>19</v>
      </c>
    </row>
    <row r="1113" spans="1:7">
      <c r="A1113" s="27">
        <v>40316</v>
      </c>
      <c r="B1113" s="28">
        <v>3.2284000000000002</v>
      </c>
      <c r="C1113" s="28">
        <v>4.0038</v>
      </c>
      <c r="D1113" s="28">
        <v>2.8549000000000002</v>
      </c>
      <c r="E1113" s="28">
        <v>4.6639999999999997</v>
      </c>
      <c r="F1113" s="29">
        <v>95</v>
      </c>
      <c r="G1113" s="26" t="s">
        <v>19</v>
      </c>
    </row>
    <row r="1114" spans="1:7">
      <c r="A1114" s="27">
        <v>40317</v>
      </c>
      <c r="B1114" s="28">
        <v>3.3595000000000002</v>
      </c>
      <c r="C1114" s="28">
        <v>4.0898000000000003</v>
      </c>
      <c r="D1114" s="28">
        <v>2.9203000000000001</v>
      </c>
      <c r="E1114" s="28">
        <v>4.7946</v>
      </c>
      <c r="F1114" s="29">
        <v>96</v>
      </c>
      <c r="G1114" s="26" t="s">
        <v>19</v>
      </c>
    </row>
    <row r="1115" spans="1:7">
      <c r="A1115" s="27">
        <v>40318</v>
      </c>
      <c r="B1115" s="28">
        <v>3.3170999999999999</v>
      </c>
      <c r="C1115" s="28">
        <v>4.1157000000000004</v>
      </c>
      <c r="D1115" s="28">
        <v>2.8879999999999999</v>
      </c>
      <c r="E1115" s="28">
        <v>4.7713000000000001</v>
      </c>
      <c r="F1115" s="29">
        <v>97</v>
      </c>
      <c r="G1115" s="26" t="s">
        <v>19</v>
      </c>
    </row>
    <row r="1116" spans="1:7">
      <c r="A1116" s="27">
        <v>40319</v>
      </c>
      <c r="B1116" s="28">
        <v>3.3142999999999998</v>
      </c>
      <c r="C1116" s="28">
        <v>4.1428000000000003</v>
      </c>
      <c r="D1116" s="28">
        <v>2.8767</v>
      </c>
      <c r="E1116" s="28">
        <v>4.7760999999999996</v>
      </c>
      <c r="F1116" s="29">
        <v>98</v>
      </c>
      <c r="G1116" s="26" t="s">
        <v>19</v>
      </c>
    </row>
    <row r="1117" spans="1:7">
      <c r="A1117" s="27">
        <v>40322</v>
      </c>
      <c r="B1117" s="28">
        <v>3.3047</v>
      </c>
      <c r="C1117" s="28">
        <v>4.1067</v>
      </c>
      <c r="D1117" s="28">
        <v>2.8544999999999998</v>
      </c>
      <c r="E1117" s="28">
        <v>4.7657999999999996</v>
      </c>
      <c r="F1117" s="29">
        <v>99</v>
      </c>
      <c r="G1117" s="26" t="s">
        <v>19</v>
      </c>
    </row>
    <row r="1118" spans="1:7">
      <c r="A1118" s="27">
        <v>40323</v>
      </c>
      <c r="B1118" s="28">
        <v>3.419</v>
      </c>
      <c r="C1118" s="28">
        <v>4.1734999999999998</v>
      </c>
      <c r="D1118" s="28">
        <v>2.9359000000000002</v>
      </c>
      <c r="E1118" s="28">
        <v>4.8773</v>
      </c>
      <c r="F1118" s="29">
        <v>100</v>
      </c>
      <c r="G1118" s="26" t="s">
        <v>19</v>
      </c>
    </row>
    <row r="1119" spans="1:7">
      <c r="A1119" s="27">
        <v>40324</v>
      </c>
      <c r="B1119" s="28">
        <v>3.3519999999999999</v>
      </c>
      <c r="C1119" s="28">
        <v>4.1365999999999996</v>
      </c>
      <c r="D1119" s="28">
        <v>2.9032</v>
      </c>
      <c r="E1119" s="28">
        <v>4.8304999999999998</v>
      </c>
      <c r="F1119" s="29">
        <v>101</v>
      </c>
      <c r="G1119" s="26" t="s">
        <v>19</v>
      </c>
    </row>
    <row r="1120" spans="1:7">
      <c r="A1120" s="27">
        <v>40325</v>
      </c>
      <c r="B1120" s="28">
        <v>3.3439999999999999</v>
      </c>
      <c r="C1120" s="28">
        <v>4.1003999999999996</v>
      </c>
      <c r="D1120" s="28">
        <v>2.8959999999999999</v>
      </c>
      <c r="E1120" s="28">
        <v>4.8459000000000003</v>
      </c>
      <c r="F1120" s="29">
        <v>102</v>
      </c>
      <c r="G1120" s="26" t="s">
        <v>19</v>
      </c>
    </row>
    <row r="1121" spans="1:7">
      <c r="A1121" s="27">
        <v>40326</v>
      </c>
      <c r="B1121" s="28">
        <v>3.2545000000000002</v>
      </c>
      <c r="C1121" s="28">
        <v>4.0479000000000003</v>
      </c>
      <c r="D1121" s="28">
        <v>2.8311999999999999</v>
      </c>
      <c r="E1121" s="28">
        <v>4.7427000000000001</v>
      </c>
      <c r="F1121" s="29">
        <v>103</v>
      </c>
      <c r="G1121" s="26" t="s">
        <v>19</v>
      </c>
    </row>
    <row r="1122" spans="1:7">
      <c r="A1122" s="27">
        <v>40329</v>
      </c>
      <c r="B1122" s="28">
        <v>3.3132000000000001</v>
      </c>
      <c r="C1122" s="28">
        <v>4.077</v>
      </c>
      <c r="D1122" s="28">
        <v>2.8660999999999999</v>
      </c>
      <c r="E1122" s="28">
        <v>4.8047000000000004</v>
      </c>
      <c r="F1122" s="29">
        <v>104</v>
      </c>
      <c r="G1122" s="26" t="s">
        <v>19</v>
      </c>
    </row>
    <row r="1123" spans="1:7">
      <c r="A1123" s="27">
        <v>40330</v>
      </c>
      <c r="B1123" s="28">
        <v>3.3953000000000002</v>
      </c>
      <c r="C1123" s="28">
        <v>4.1208</v>
      </c>
      <c r="D1123" s="28">
        <v>2.9028999999999998</v>
      </c>
      <c r="E1123" s="28">
        <v>4.9107000000000003</v>
      </c>
      <c r="F1123" s="29">
        <v>105</v>
      </c>
      <c r="G1123" s="26" t="s">
        <v>19</v>
      </c>
    </row>
    <row r="1124" spans="1:7">
      <c r="A1124" s="27">
        <v>40331</v>
      </c>
      <c r="B1124" s="28">
        <v>3.3601000000000001</v>
      </c>
      <c r="C1124" s="28">
        <v>4.1055999999999999</v>
      </c>
      <c r="D1124" s="28">
        <v>2.9064000000000001</v>
      </c>
      <c r="E1124" s="28">
        <v>4.9287000000000001</v>
      </c>
      <c r="F1124" s="29">
        <v>106</v>
      </c>
      <c r="G1124" s="26" t="s">
        <v>19</v>
      </c>
    </row>
    <row r="1125" spans="1:7">
      <c r="A1125" s="27">
        <v>40333</v>
      </c>
      <c r="B1125" s="28">
        <v>3.3542000000000001</v>
      </c>
      <c r="C1125" s="28">
        <v>4.0967000000000002</v>
      </c>
      <c r="D1125" s="28">
        <v>2.9125000000000001</v>
      </c>
      <c r="E1125" s="28">
        <v>4.9238999999999997</v>
      </c>
      <c r="F1125" s="29">
        <v>107</v>
      </c>
      <c r="G1125" s="26" t="s">
        <v>19</v>
      </c>
    </row>
    <row r="1126" spans="1:7">
      <c r="A1126" s="27">
        <v>40336</v>
      </c>
      <c r="B1126" s="28">
        <v>3.4916</v>
      </c>
      <c r="C1126" s="28">
        <v>4.1688000000000001</v>
      </c>
      <c r="D1126" s="28">
        <v>2.9980000000000002</v>
      </c>
      <c r="E1126" s="28">
        <v>5.0403000000000002</v>
      </c>
      <c r="F1126" s="29">
        <v>108</v>
      </c>
      <c r="G1126" s="26" t="s">
        <v>19</v>
      </c>
    </row>
    <row r="1127" spans="1:7">
      <c r="A1127" s="27">
        <v>40337</v>
      </c>
      <c r="B1127" s="28">
        <v>3.4771999999999998</v>
      </c>
      <c r="C1127" s="28">
        <v>4.1501999999999999</v>
      </c>
      <c r="D1127" s="28">
        <v>3.0059</v>
      </c>
      <c r="E1127" s="28">
        <v>5.0269000000000004</v>
      </c>
      <c r="F1127" s="29">
        <v>109</v>
      </c>
      <c r="G1127" s="26" t="s">
        <v>19</v>
      </c>
    </row>
    <row r="1128" spans="1:7">
      <c r="A1128" s="27">
        <v>40338</v>
      </c>
      <c r="B1128" s="28">
        <v>3.4512999999999998</v>
      </c>
      <c r="C1128" s="28">
        <v>4.1230000000000002</v>
      </c>
      <c r="D1128" s="28">
        <v>2.996</v>
      </c>
      <c r="E1128" s="28">
        <v>4.9927000000000001</v>
      </c>
      <c r="F1128" s="29">
        <v>110</v>
      </c>
      <c r="G1128" s="26" t="s">
        <v>19</v>
      </c>
    </row>
    <row r="1129" spans="1:7">
      <c r="A1129" s="27">
        <v>40339</v>
      </c>
      <c r="B1129" s="28">
        <v>3.4300999999999999</v>
      </c>
      <c r="C1129" s="28">
        <v>4.1337999999999999</v>
      </c>
      <c r="D1129" s="28">
        <v>2.9927000000000001</v>
      </c>
      <c r="E1129" s="28">
        <v>5.0084999999999997</v>
      </c>
      <c r="F1129" s="29">
        <v>111</v>
      </c>
      <c r="G1129" s="26" t="s">
        <v>19</v>
      </c>
    </row>
    <row r="1130" spans="1:7">
      <c r="A1130" s="27">
        <v>40340</v>
      </c>
      <c r="B1130" s="28">
        <v>3.3761000000000001</v>
      </c>
      <c r="C1130" s="28">
        <v>4.0909000000000004</v>
      </c>
      <c r="D1130" s="28">
        <v>2.9565999999999999</v>
      </c>
      <c r="E1130" s="28">
        <v>4.9523999999999999</v>
      </c>
      <c r="F1130" s="29">
        <v>112</v>
      </c>
      <c r="G1130" s="26" t="s">
        <v>19</v>
      </c>
    </row>
    <row r="1131" spans="1:7">
      <c r="A1131" s="27">
        <v>40343</v>
      </c>
      <c r="B1131" s="28">
        <v>3.339</v>
      </c>
      <c r="C1131" s="28">
        <v>4.0838000000000001</v>
      </c>
      <c r="D1131" s="28">
        <v>2.9378000000000002</v>
      </c>
      <c r="E1131" s="28">
        <v>4.9108000000000001</v>
      </c>
      <c r="F1131" s="29">
        <v>113</v>
      </c>
      <c r="G1131" s="26" t="s">
        <v>19</v>
      </c>
    </row>
    <row r="1132" spans="1:7">
      <c r="A1132" s="27">
        <v>40344</v>
      </c>
      <c r="B1132" s="28">
        <v>3.3397000000000001</v>
      </c>
      <c r="C1132" s="28">
        <v>4.0765000000000002</v>
      </c>
      <c r="D1132" s="28">
        <v>2.9171</v>
      </c>
      <c r="E1132" s="28">
        <v>4.9196999999999997</v>
      </c>
      <c r="F1132" s="29">
        <v>114</v>
      </c>
      <c r="G1132" s="26" t="s">
        <v>19</v>
      </c>
    </row>
    <row r="1133" spans="1:7">
      <c r="A1133" s="27">
        <v>40345</v>
      </c>
      <c r="B1133" s="28">
        <v>3.3064</v>
      </c>
      <c r="C1133" s="28">
        <v>4.0652999999999997</v>
      </c>
      <c r="D1133" s="28">
        <v>2.9215</v>
      </c>
      <c r="E1133" s="28">
        <v>4.8871000000000002</v>
      </c>
      <c r="F1133" s="29">
        <v>115</v>
      </c>
      <c r="G1133" s="26" t="s">
        <v>19</v>
      </c>
    </row>
    <row r="1134" spans="1:7">
      <c r="A1134" s="27">
        <v>40346</v>
      </c>
      <c r="B1134" s="28">
        <v>3.3094999999999999</v>
      </c>
      <c r="C1134" s="28">
        <v>4.0811000000000002</v>
      </c>
      <c r="D1134" s="28">
        <v>2.9634</v>
      </c>
      <c r="E1134" s="28">
        <v>4.8773</v>
      </c>
      <c r="F1134" s="29">
        <v>116</v>
      </c>
      <c r="G1134" s="26" t="s">
        <v>19</v>
      </c>
    </row>
    <row r="1135" spans="1:7">
      <c r="A1135" s="27">
        <v>40347</v>
      </c>
      <c r="B1135" s="28">
        <v>3.2864</v>
      </c>
      <c r="C1135" s="28">
        <v>4.0731999999999999</v>
      </c>
      <c r="D1135" s="28">
        <v>2.9596</v>
      </c>
      <c r="E1135" s="28">
        <v>4.8879999999999999</v>
      </c>
      <c r="F1135" s="29">
        <v>117</v>
      </c>
      <c r="G1135" s="26" t="s">
        <v>19</v>
      </c>
    </row>
    <row r="1136" spans="1:7">
      <c r="A1136" s="27">
        <v>40350</v>
      </c>
      <c r="B1136" s="28">
        <v>3.2463000000000002</v>
      </c>
      <c r="C1136" s="28">
        <v>4.03</v>
      </c>
      <c r="D1136" s="28">
        <v>2.9357000000000002</v>
      </c>
      <c r="E1136" s="28">
        <v>4.8304</v>
      </c>
      <c r="F1136" s="29">
        <v>118</v>
      </c>
      <c r="G1136" s="26" t="s">
        <v>19</v>
      </c>
    </row>
    <row r="1137" spans="1:7">
      <c r="A1137" s="27">
        <v>40351</v>
      </c>
      <c r="B1137" s="28">
        <v>3.2911999999999999</v>
      </c>
      <c r="C1137" s="28">
        <v>4.0534999999999997</v>
      </c>
      <c r="D1137" s="28">
        <v>2.9708999999999999</v>
      </c>
      <c r="E1137" s="28">
        <v>4.8478000000000003</v>
      </c>
      <c r="F1137" s="29">
        <v>119</v>
      </c>
      <c r="G1137" s="26" t="s">
        <v>19</v>
      </c>
    </row>
    <row r="1138" spans="1:7">
      <c r="A1138" s="27">
        <v>40352</v>
      </c>
      <c r="B1138" s="28">
        <v>3.3054000000000001</v>
      </c>
      <c r="C1138" s="28">
        <v>4.0587</v>
      </c>
      <c r="D1138" s="28">
        <v>2.9843999999999999</v>
      </c>
      <c r="E1138" s="28">
        <v>4.9229000000000003</v>
      </c>
      <c r="F1138" s="29">
        <v>120</v>
      </c>
      <c r="G1138" s="26" t="s">
        <v>19</v>
      </c>
    </row>
    <row r="1139" spans="1:7">
      <c r="A1139" s="27">
        <v>40353</v>
      </c>
      <c r="B1139" s="28">
        <v>3.3294999999999999</v>
      </c>
      <c r="C1139" s="28">
        <v>4.0876999999999999</v>
      </c>
      <c r="D1139" s="28">
        <v>3.0112000000000001</v>
      </c>
      <c r="E1139" s="28">
        <v>4.9801000000000002</v>
      </c>
      <c r="F1139" s="29">
        <v>121</v>
      </c>
      <c r="G1139" s="26" t="s">
        <v>19</v>
      </c>
    </row>
    <row r="1140" spans="1:7">
      <c r="A1140" s="27">
        <v>40354</v>
      </c>
      <c r="B1140" s="28">
        <v>3.3643000000000001</v>
      </c>
      <c r="C1140" s="28">
        <v>4.1405000000000003</v>
      </c>
      <c r="D1140" s="28">
        <v>3.0552000000000001</v>
      </c>
      <c r="E1140" s="28">
        <v>5.0185000000000004</v>
      </c>
      <c r="F1140" s="29">
        <v>122</v>
      </c>
      <c r="G1140" s="26" t="s">
        <v>19</v>
      </c>
    </row>
    <row r="1141" spans="1:7">
      <c r="A1141" s="27">
        <v>40357</v>
      </c>
      <c r="B1141" s="28">
        <v>3.327</v>
      </c>
      <c r="C1141" s="28">
        <v>4.1147999999999998</v>
      </c>
      <c r="D1141" s="28">
        <v>3.0623</v>
      </c>
      <c r="E1141" s="28">
        <v>5.0083000000000002</v>
      </c>
      <c r="F1141" s="29">
        <v>123</v>
      </c>
      <c r="G1141" s="26" t="s">
        <v>19</v>
      </c>
    </row>
    <row r="1142" spans="1:7">
      <c r="A1142" s="27">
        <v>40358</v>
      </c>
      <c r="B1142" s="28">
        <v>3.4157000000000002</v>
      </c>
      <c r="C1142" s="28">
        <v>4.1649000000000003</v>
      </c>
      <c r="D1142" s="28">
        <v>3.1337000000000002</v>
      </c>
      <c r="E1142" s="28">
        <v>5.1352000000000002</v>
      </c>
      <c r="F1142" s="29">
        <v>124</v>
      </c>
      <c r="G1142" s="26" t="s">
        <v>19</v>
      </c>
    </row>
    <row r="1143" spans="1:7">
      <c r="A1143" s="27">
        <v>40359</v>
      </c>
      <c r="B1143" s="28">
        <v>3.3946000000000001</v>
      </c>
      <c r="C1143" s="28">
        <v>4.1458000000000004</v>
      </c>
      <c r="D1143" s="28">
        <v>3.1345000000000001</v>
      </c>
      <c r="E1143" s="28">
        <v>5.0946999999999996</v>
      </c>
      <c r="F1143" s="29">
        <v>125</v>
      </c>
      <c r="G1143" s="26" t="s">
        <v>19</v>
      </c>
    </row>
    <row r="1144" spans="1:7">
      <c r="A1144" s="27">
        <v>40360</v>
      </c>
      <c r="B1144" s="28">
        <v>3.3773</v>
      </c>
      <c r="C1144" s="28">
        <v>4.1528999999999998</v>
      </c>
      <c r="D1144" s="28">
        <v>3.1501000000000001</v>
      </c>
      <c r="E1144" s="28">
        <v>5.0372000000000003</v>
      </c>
      <c r="F1144" s="29">
        <v>126</v>
      </c>
      <c r="G1144" s="26" t="s">
        <v>19</v>
      </c>
    </row>
    <row r="1145" spans="1:7">
      <c r="A1145" s="27">
        <v>40361</v>
      </c>
      <c r="B1145" s="28">
        <v>3.3151999999999999</v>
      </c>
      <c r="C1145" s="28">
        <v>4.1448</v>
      </c>
      <c r="D1145" s="28">
        <v>3.1025999999999998</v>
      </c>
      <c r="E1145" s="28">
        <v>5.0389999999999997</v>
      </c>
      <c r="F1145" s="29">
        <v>127</v>
      </c>
      <c r="G1145" s="26" t="s">
        <v>19</v>
      </c>
    </row>
    <row r="1146" spans="1:7">
      <c r="A1146" s="27">
        <v>40364</v>
      </c>
      <c r="B1146" s="28">
        <v>3.2824</v>
      </c>
      <c r="C1146" s="28">
        <v>4.117</v>
      </c>
      <c r="D1146" s="28">
        <v>3.0882999999999998</v>
      </c>
      <c r="E1146" s="28">
        <v>4.9713000000000003</v>
      </c>
      <c r="F1146" s="29">
        <v>128</v>
      </c>
      <c r="G1146" s="26" t="s">
        <v>19</v>
      </c>
    </row>
    <row r="1147" spans="1:7">
      <c r="A1147" s="27">
        <v>40365</v>
      </c>
      <c r="B1147" s="28">
        <v>3.2635999999999998</v>
      </c>
      <c r="C1147" s="28">
        <v>4.1109999999999998</v>
      </c>
      <c r="D1147" s="28">
        <v>3.0771000000000002</v>
      </c>
      <c r="E1147" s="28">
        <v>4.9515000000000002</v>
      </c>
      <c r="F1147" s="29">
        <v>129</v>
      </c>
      <c r="G1147" s="26" t="s">
        <v>19</v>
      </c>
    </row>
    <row r="1148" spans="1:7">
      <c r="A1148" s="27">
        <v>40366</v>
      </c>
      <c r="B1148" s="28">
        <v>3.2850999999999999</v>
      </c>
      <c r="C1148" s="28">
        <v>4.1268000000000002</v>
      </c>
      <c r="D1148" s="28">
        <v>3.0964999999999998</v>
      </c>
      <c r="E1148" s="28">
        <v>4.9561999999999999</v>
      </c>
      <c r="F1148" s="29">
        <v>130</v>
      </c>
      <c r="G1148" s="26" t="s">
        <v>19</v>
      </c>
    </row>
    <row r="1149" spans="1:7">
      <c r="A1149" s="27">
        <v>40367</v>
      </c>
      <c r="B1149" s="28">
        <v>3.2259000000000002</v>
      </c>
      <c r="C1149" s="28">
        <v>4.0823</v>
      </c>
      <c r="D1149" s="28">
        <v>3.0626000000000002</v>
      </c>
      <c r="E1149" s="28">
        <v>4.8916000000000004</v>
      </c>
      <c r="F1149" s="29">
        <v>131</v>
      </c>
      <c r="G1149" s="26" t="s">
        <v>19</v>
      </c>
    </row>
    <row r="1150" spans="1:7">
      <c r="A1150" s="27">
        <v>40368</v>
      </c>
      <c r="B1150" s="28">
        <v>3.2124000000000001</v>
      </c>
      <c r="C1150" s="28">
        <v>4.0732999999999997</v>
      </c>
      <c r="D1150" s="28">
        <v>3.0407999999999999</v>
      </c>
      <c r="E1150" s="28">
        <v>4.8832000000000004</v>
      </c>
      <c r="F1150" s="29">
        <v>132</v>
      </c>
      <c r="G1150" s="26" t="s">
        <v>19</v>
      </c>
    </row>
    <row r="1151" spans="1:7">
      <c r="A1151" s="27">
        <v>40371</v>
      </c>
      <c r="B1151" s="28">
        <v>3.2511000000000001</v>
      </c>
      <c r="C1151" s="28">
        <v>4.0861000000000001</v>
      </c>
      <c r="D1151" s="28">
        <v>3.0491000000000001</v>
      </c>
      <c r="E1151" s="28">
        <v>4.8615000000000004</v>
      </c>
      <c r="F1151" s="29">
        <v>133</v>
      </c>
      <c r="G1151" s="26" t="s">
        <v>19</v>
      </c>
    </row>
    <row r="1152" spans="1:7">
      <c r="A1152" s="27">
        <v>40372</v>
      </c>
      <c r="B1152" s="28">
        <v>3.2498999999999998</v>
      </c>
      <c r="C1152" s="28">
        <v>4.0774999999999997</v>
      </c>
      <c r="D1152" s="28">
        <v>3.0575999999999999</v>
      </c>
      <c r="E1152" s="28">
        <v>4.9000000000000004</v>
      </c>
      <c r="F1152" s="29">
        <v>134</v>
      </c>
      <c r="G1152" s="26" t="s">
        <v>19</v>
      </c>
    </row>
    <row r="1153" spans="1:7">
      <c r="A1153" s="27">
        <v>40373</v>
      </c>
      <c r="B1153" s="28">
        <v>3.1924999999999999</v>
      </c>
      <c r="C1153" s="28">
        <v>4.0605000000000002</v>
      </c>
      <c r="D1153" s="28">
        <v>3.0158</v>
      </c>
      <c r="E1153" s="28">
        <v>4.8701999999999996</v>
      </c>
      <c r="F1153" s="29">
        <v>135</v>
      </c>
      <c r="G1153" s="26" t="s">
        <v>19</v>
      </c>
    </row>
    <row r="1154" spans="1:7">
      <c r="A1154" s="27">
        <v>40374</v>
      </c>
      <c r="B1154" s="28">
        <v>3.1749999999999998</v>
      </c>
      <c r="C1154" s="28">
        <v>4.0599999999999996</v>
      </c>
      <c r="D1154" s="28">
        <v>3.0264000000000002</v>
      </c>
      <c r="E1154" s="28">
        <v>4.8654999999999999</v>
      </c>
      <c r="F1154" s="29">
        <v>136</v>
      </c>
      <c r="G1154" s="26" t="s">
        <v>19</v>
      </c>
    </row>
    <row r="1155" spans="1:7">
      <c r="A1155" s="27">
        <v>40375</v>
      </c>
      <c r="B1155" s="28">
        <v>3.1608000000000001</v>
      </c>
      <c r="C1155" s="28">
        <v>4.0919999999999996</v>
      </c>
      <c r="D1155" s="28">
        <v>3.0326</v>
      </c>
      <c r="E1155" s="28">
        <v>4.8734999999999999</v>
      </c>
      <c r="F1155" s="29">
        <v>137</v>
      </c>
      <c r="G1155" s="26" t="s">
        <v>19</v>
      </c>
    </row>
    <row r="1156" spans="1:7">
      <c r="A1156" s="27">
        <v>40378</v>
      </c>
      <c r="B1156" s="28">
        <v>3.1825000000000001</v>
      </c>
      <c r="C1156" s="28">
        <v>4.1272000000000002</v>
      </c>
      <c r="D1156" s="28">
        <v>3.0346000000000002</v>
      </c>
      <c r="E1156" s="28">
        <v>4.8746999999999998</v>
      </c>
      <c r="F1156" s="29">
        <v>138</v>
      </c>
      <c r="G1156" s="26" t="s">
        <v>19</v>
      </c>
    </row>
    <row r="1157" spans="1:7">
      <c r="A1157" s="27">
        <v>40379</v>
      </c>
      <c r="B1157" s="28">
        <v>3.1753999999999998</v>
      </c>
      <c r="C1157" s="28">
        <v>4.1242999999999999</v>
      </c>
      <c r="D1157" s="28">
        <v>3.0209999999999999</v>
      </c>
      <c r="E1157" s="28">
        <v>4.8361999999999998</v>
      </c>
      <c r="F1157" s="29">
        <v>139</v>
      </c>
      <c r="G1157" s="26" t="s">
        <v>19</v>
      </c>
    </row>
    <row r="1158" spans="1:7">
      <c r="A1158" s="27">
        <v>40380</v>
      </c>
      <c r="B1158" s="28">
        <v>3.2017000000000002</v>
      </c>
      <c r="C1158" s="28">
        <v>4.1144999999999996</v>
      </c>
      <c r="D1158" s="28">
        <v>3.0428999999999999</v>
      </c>
      <c r="E1158" s="28">
        <v>4.8891999999999998</v>
      </c>
      <c r="F1158" s="29">
        <v>140</v>
      </c>
      <c r="G1158" s="26" t="s">
        <v>19</v>
      </c>
    </row>
    <row r="1159" spans="1:7">
      <c r="A1159" s="27">
        <v>40381</v>
      </c>
      <c r="B1159" s="28">
        <v>3.1945000000000001</v>
      </c>
      <c r="C1159" s="28">
        <v>4.1006999999999998</v>
      </c>
      <c r="D1159" s="28">
        <v>3.0678000000000001</v>
      </c>
      <c r="E1159" s="28">
        <v>4.8776999999999999</v>
      </c>
      <c r="F1159" s="29">
        <v>141</v>
      </c>
      <c r="G1159" s="26" t="s">
        <v>19</v>
      </c>
    </row>
    <row r="1160" spans="1:7">
      <c r="A1160" s="27">
        <v>40382</v>
      </c>
      <c r="B1160" s="28">
        <v>3.1383000000000001</v>
      </c>
      <c r="C1160" s="28">
        <v>4.0632999999999999</v>
      </c>
      <c r="D1160" s="28">
        <v>3.008</v>
      </c>
      <c r="E1160" s="28">
        <v>4.8364000000000003</v>
      </c>
      <c r="F1160" s="29">
        <v>142</v>
      </c>
      <c r="G1160" s="26" t="s">
        <v>19</v>
      </c>
    </row>
    <row r="1161" spans="1:7">
      <c r="A1161" s="27">
        <v>40385</v>
      </c>
      <c r="B1161" s="28">
        <v>3.1373000000000002</v>
      </c>
      <c r="C1161" s="28">
        <v>4.0472000000000001</v>
      </c>
      <c r="D1161" s="28">
        <v>2.9725000000000001</v>
      </c>
      <c r="E1161" s="28">
        <v>4.8577000000000004</v>
      </c>
      <c r="F1161" s="29">
        <v>143</v>
      </c>
      <c r="G1161" s="26" t="s">
        <v>19</v>
      </c>
    </row>
    <row r="1162" spans="1:7">
      <c r="A1162" s="27">
        <v>40386</v>
      </c>
      <c r="B1162" s="28">
        <v>3.0861000000000001</v>
      </c>
      <c r="C1162" s="28">
        <v>4.0125000000000002</v>
      </c>
      <c r="D1162" s="28">
        <v>2.9205999999999999</v>
      </c>
      <c r="E1162" s="28">
        <v>4.7731000000000003</v>
      </c>
      <c r="F1162" s="29">
        <v>144</v>
      </c>
      <c r="G1162" s="26" t="s">
        <v>19</v>
      </c>
    </row>
    <row r="1163" spans="1:7">
      <c r="A1163" s="27">
        <v>40387</v>
      </c>
      <c r="B1163" s="28">
        <v>3.0756000000000001</v>
      </c>
      <c r="C1163" s="28">
        <v>4.0006000000000004</v>
      </c>
      <c r="D1163" s="28">
        <v>2.9009999999999998</v>
      </c>
      <c r="E1163" s="28">
        <v>4.7866</v>
      </c>
      <c r="F1163" s="29">
        <v>145</v>
      </c>
      <c r="G1163" s="26" t="s">
        <v>19</v>
      </c>
    </row>
    <row r="1164" spans="1:7">
      <c r="A1164" s="27">
        <v>40388</v>
      </c>
      <c r="B1164" s="28">
        <v>3.0617999999999999</v>
      </c>
      <c r="C1164" s="28">
        <v>3.9992999999999999</v>
      </c>
      <c r="D1164" s="28">
        <v>2.9108999999999998</v>
      </c>
      <c r="E1164" s="28">
        <v>4.7876000000000003</v>
      </c>
      <c r="F1164" s="29">
        <v>146</v>
      </c>
      <c r="G1164" s="26" t="s">
        <v>19</v>
      </c>
    </row>
    <row r="1165" spans="1:7">
      <c r="A1165" s="27">
        <v>40389</v>
      </c>
      <c r="B1165" s="28">
        <v>3.0731000000000002</v>
      </c>
      <c r="C1165" s="28">
        <v>4.008</v>
      </c>
      <c r="D1165" s="28">
        <v>2.9546999999999999</v>
      </c>
      <c r="E1165" s="28">
        <v>4.7996999999999996</v>
      </c>
      <c r="F1165" s="29">
        <v>147</v>
      </c>
      <c r="G1165" s="26" t="s">
        <v>19</v>
      </c>
    </row>
    <row r="1166" spans="1:7">
      <c r="A1166" s="27">
        <v>40392</v>
      </c>
      <c r="B1166" s="28">
        <v>3.0493999999999999</v>
      </c>
      <c r="C1166" s="28">
        <v>3.9851999999999999</v>
      </c>
      <c r="D1166" s="28">
        <v>2.9142000000000001</v>
      </c>
      <c r="E1166" s="28">
        <v>4.8182999999999998</v>
      </c>
      <c r="F1166" s="29">
        <v>148</v>
      </c>
      <c r="G1166" s="26" t="s">
        <v>19</v>
      </c>
    </row>
    <row r="1167" spans="1:7">
      <c r="A1167" s="27">
        <v>40393</v>
      </c>
      <c r="B1167" s="28">
        <v>3.0143</v>
      </c>
      <c r="C1167" s="28">
        <v>3.9874999999999998</v>
      </c>
      <c r="D1167" s="28">
        <v>2.9075000000000002</v>
      </c>
      <c r="E1167" s="28">
        <v>4.7979000000000003</v>
      </c>
      <c r="F1167" s="29">
        <v>149</v>
      </c>
      <c r="G1167" s="26" t="s">
        <v>19</v>
      </c>
    </row>
    <row r="1168" spans="1:7">
      <c r="A1168" s="27">
        <v>40394</v>
      </c>
      <c r="B1168" s="28">
        <v>3.0448</v>
      </c>
      <c r="C1168" s="28">
        <v>4.0199999999999996</v>
      </c>
      <c r="D1168" s="28">
        <v>2.9198</v>
      </c>
      <c r="E1168" s="28">
        <v>4.8407</v>
      </c>
      <c r="F1168" s="29">
        <v>150</v>
      </c>
      <c r="G1168" s="26" t="s">
        <v>19</v>
      </c>
    </row>
    <row r="1169" spans="1:7">
      <c r="A1169" s="27">
        <v>40395</v>
      </c>
      <c r="B1169" s="28">
        <v>3.0268000000000002</v>
      </c>
      <c r="C1169" s="28">
        <v>3.9860000000000002</v>
      </c>
      <c r="D1169" s="28">
        <v>2.8856000000000002</v>
      </c>
      <c r="E1169" s="28">
        <v>4.7952000000000004</v>
      </c>
      <c r="F1169" s="29">
        <v>151</v>
      </c>
      <c r="G1169" s="26" t="s">
        <v>19</v>
      </c>
    </row>
    <row r="1170" spans="1:7">
      <c r="A1170" s="27">
        <v>40396</v>
      </c>
      <c r="B1170" s="28">
        <v>3.0246</v>
      </c>
      <c r="C1170" s="28">
        <v>3.9881000000000002</v>
      </c>
      <c r="D1170" s="28">
        <v>2.8881000000000001</v>
      </c>
      <c r="E1170" s="28">
        <v>4.7927999999999997</v>
      </c>
      <c r="F1170" s="29">
        <v>152</v>
      </c>
      <c r="G1170" s="26" t="s">
        <v>19</v>
      </c>
    </row>
    <row r="1171" spans="1:7">
      <c r="A1171" s="27">
        <v>40399</v>
      </c>
      <c r="B1171" s="28">
        <v>2.9996999999999998</v>
      </c>
      <c r="C1171" s="28">
        <v>3.9870999999999999</v>
      </c>
      <c r="D1171" s="28">
        <v>2.8896999999999999</v>
      </c>
      <c r="E1171" s="28">
        <v>4.7840999999999996</v>
      </c>
      <c r="F1171" s="29">
        <v>153</v>
      </c>
      <c r="G1171" s="26" t="s">
        <v>19</v>
      </c>
    </row>
    <row r="1172" spans="1:7">
      <c r="A1172" s="27">
        <v>40400</v>
      </c>
      <c r="B1172" s="28">
        <v>3.0146999999999999</v>
      </c>
      <c r="C1172" s="28">
        <v>3.9727000000000001</v>
      </c>
      <c r="D1172" s="28">
        <v>2.8652000000000002</v>
      </c>
      <c r="E1172" s="28">
        <v>4.7637</v>
      </c>
      <c r="F1172" s="29">
        <v>154</v>
      </c>
      <c r="G1172" s="26" t="s">
        <v>19</v>
      </c>
    </row>
    <row r="1173" spans="1:7">
      <c r="A1173" s="27">
        <v>40401</v>
      </c>
      <c r="B1173" s="28">
        <v>3.0606</v>
      </c>
      <c r="C1173" s="28">
        <v>3.9992000000000001</v>
      </c>
      <c r="D1173" s="28">
        <v>2.9041999999999999</v>
      </c>
      <c r="E1173" s="28">
        <v>4.8276000000000003</v>
      </c>
      <c r="F1173" s="29">
        <v>155</v>
      </c>
      <c r="G1173" s="26" t="s">
        <v>19</v>
      </c>
    </row>
    <row r="1174" spans="1:7">
      <c r="A1174" s="27">
        <v>40402</v>
      </c>
      <c r="B1174" s="28">
        <v>3.1215000000000002</v>
      </c>
      <c r="C1174" s="28">
        <v>4.0133999999999999</v>
      </c>
      <c r="D1174" s="28">
        <v>2.9565000000000001</v>
      </c>
      <c r="E1174" s="28">
        <v>4.8872</v>
      </c>
      <c r="F1174" s="29">
        <v>156</v>
      </c>
      <c r="G1174" s="26" t="s">
        <v>19</v>
      </c>
    </row>
    <row r="1175" spans="1:7">
      <c r="A1175" s="27">
        <v>40403</v>
      </c>
      <c r="B1175" s="28">
        <v>3.1053000000000002</v>
      </c>
      <c r="C1175" s="28">
        <v>3.9941</v>
      </c>
      <c r="D1175" s="28">
        <v>2.9508999999999999</v>
      </c>
      <c r="E1175" s="28">
        <v>4.859</v>
      </c>
      <c r="F1175" s="29">
        <v>157</v>
      </c>
      <c r="G1175" s="26" t="s">
        <v>19</v>
      </c>
    </row>
    <row r="1176" spans="1:7">
      <c r="A1176" s="27">
        <v>40406</v>
      </c>
      <c r="B1176" s="28">
        <v>3.1297000000000001</v>
      </c>
      <c r="C1176" s="28">
        <v>4.0030000000000001</v>
      </c>
      <c r="D1176" s="28">
        <v>3.0041000000000002</v>
      </c>
      <c r="E1176" s="28">
        <v>4.8731</v>
      </c>
      <c r="F1176" s="29">
        <v>158</v>
      </c>
      <c r="G1176" s="26" t="s">
        <v>19</v>
      </c>
    </row>
    <row r="1177" spans="1:7">
      <c r="A1177" s="27">
        <v>40407</v>
      </c>
      <c r="B1177" s="28">
        <v>3.081</v>
      </c>
      <c r="C1177" s="28">
        <v>3.9706999999999999</v>
      </c>
      <c r="D1177" s="28">
        <v>2.9651000000000001</v>
      </c>
      <c r="E1177" s="28">
        <v>4.8276000000000003</v>
      </c>
      <c r="F1177" s="29">
        <v>159</v>
      </c>
      <c r="G1177" s="26" t="s">
        <v>19</v>
      </c>
    </row>
    <row r="1178" spans="1:7">
      <c r="A1178" s="27">
        <v>40408</v>
      </c>
      <c r="B1178" s="28">
        <v>3.0712999999999999</v>
      </c>
      <c r="C1178" s="28">
        <v>3.9535</v>
      </c>
      <c r="D1178" s="28">
        <v>2.9483999999999999</v>
      </c>
      <c r="E1178" s="28">
        <v>4.7968000000000002</v>
      </c>
      <c r="F1178" s="29">
        <v>160</v>
      </c>
      <c r="G1178" s="26" t="s">
        <v>19</v>
      </c>
    </row>
    <row r="1179" spans="1:7">
      <c r="A1179" s="27">
        <v>40409</v>
      </c>
      <c r="B1179" s="28">
        <v>3.0848</v>
      </c>
      <c r="C1179" s="28">
        <v>3.9506000000000001</v>
      </c>
      <c r="D1179" s="28">
        <v>2.964</v>
      </c>
      <c r="E1179" s="28">
        <v>4.8209999999999997</v>
      </c>
      <c r="F1179" s="29">
        <v>161</v>
      </c>
      <c r="G1179" s="26" t="s">
        <v>19</v>
      </c>
    </row>
    <row r="1180" spans="1:7">
      <c r="A1180" s="27">
        <v>40410</v>
      </c>
      <c r="B1180" s="28">
        <v>3.1110000000000002</v>
      </c>
      <c r="C1180" s="28">
        <v>3.9719000000000002</v>
      </c>
      <c r="D1180" s="28">
        <v>3.0097999999999998</v>
      </c>
      <c r="E1180" s="28">
        <v>4.8346</v>
      </c>
      <c r="F1180" s="29">
        <v>162</v>
      </c>
      <c r="G1180" s="26" t="s">
        <v>19</v>
      </c>
    </row>
    <row r="1181" spans="1:7">
      <c r="A1181" s="27">
        <v>40413</v>
      </c>
      <c r="B1181" s="28">
        <v>3.1354000000000002</v>
      </c>
      <c r="C1181" s="28">
        <v>3.9849999999999999</v>
      </c>
      <c r="D1181" s="28">
        <v>3.0358000000000001</v>
      </c>
      <c r="E1181" s="28">
        <v>4.8845000000000001</v>
      </c>
      <c r="F1181" s="29">
        <v>163</v>
      </c>
      <c r="G1181" s="26" t="s">
        <v>19</v>
      </c>
    </row>
    <row r="1182" spans="1:7">
      <c r="A1182" s="27">
        <v>40414</v>
      </c>
      <c r="B1182" s="28">
        <v>3.1737000000000002</v>
      </c>
      <c r="C1182" s="28">
        <v>4.0103999999999997</v>
      </c>
      <c r="D1182" s="28">
        <v>3.0478000000000001</v>
      </c>
      <c r="E1182" s="28">
        <v>4.8883000000000001</v>
      </c>
      <c r="F1182" s="29">
        <v>164</v>
      </c>
      <c r="G1182" s="26" t="s">
        <v>19</v>
      </c>
    </row>
    <row r="1183" spans="1:7">
      <c r="A1183" s="27">
        <v>40415</v>
      </c>
      <c r="B1183" s="28">
        <v>3.1492</v>
      </c>
      <c r="C1183" s="28">
        <v>3.9946000000000002</v>
      </c>
      <c r="D1183" s="28">
        <v>3.0629</v>
      </c>
      <c r="E1183" s="28">
        <v>4.8528000000000002</v>
      </c>
      <c r="F1183" s="29">
        <v>165</v>
      </c>
      <c r="G1183" s="26" t="s">
        <v>19</v>
      </c>
    </row>
    <row r="1184" spans="1:7">
      <c r="A1184" s="27">
        <v>40416</v>
      </c>
      <c r="B1184" s="28">
        <v>3.1452</v>
      </c>
      <c r="C1184" s="28">
        <v>3.9927000000000001</v>
      </c>
      <c r="D1184" s="28">
        <v>3.0554000000000001</v>
      </c>
      <c r="E1184" s="28">
        <v>4.8818999999999999</v>
      </c>
      <c r="F1184" s="29">
        <v>166</v>
      </c>
      <c r="G1184" s="26" t="s">
        <v>19</v>
      </c>
    </row>
    <row r="1185" spans="1:7">
      <c r="A1185" s="27">
        <v>40417</v>
      </c>
      <c r="B1185" s="28">
        <v>3.1303999999999998</v>
      </c>
      <c r="C1185" s="28">
        <v>3.9809999999999999</v>
      </c>
      <c r="D1185" s="28">
        <v>3.0598000000000001</v>
      </c>
      <c r="E1185" s="28">
        <v>4.8593000000000002</v>
      </c>
      <c r="F1185" s="29">
        <v>167</v>
      </c>
      <c r="G1185" s="26" t="s">
        <v>19</v>
      </c>
    </row>
    <row r="1186" spans="1:7">
      <c r="A1186" s="27">
        <v>40420</v>
      </c>
      <c r="B1186" s="28">
        <v>3.1225999999999998</v>
      </c>
      <c r="C1186" s="28">
        <v>3.9754999999999998</v>
      </c>
      <c r="D1186" s="28">
        <v>3.0383</v>
      </c>
      <c r="E1186" s="28">
        <v>4.8644999999999996</v>
      </c>
      <c r="F1186" s="29">
        <v>168</v>
      </c>
      <c r="G1186" s="26" t="s">
        <v>19</v>
      </c>
    </row>
    <row r="1187" spans="1:7">
      <c r="A1187" s="27">
        <v>40421</v>
      </c>
      <c r="B1187" s="28">
        <v>3.1583000000000001</v>
      </c>
      <c r="C1187" s="28">
        <v>4.0038</v>
      </c>
      <c r="D1187" s="28">
        <v>3.1012</v>
      </c>
      <c r="E1187" s="28">
        <v>4.8714000000000004</v>
      </c>
      <c r="F1187" s="29">
        <v>169</v>
      </c>
      <c r="G1187" s="26" t="s">
        <v>19</v>
      </c>
    </row>
    <row r="1188" spans="1:7">
      <c r="A1188" s="27">
        <v>40422</v>
      </c>
      <c r="B1188" s="28">
        <v>3.1284999999999998</v>
      </c>
      <c r="C1188" s="28">
        <v>3.9922</v>
      </c>
      <c r="D1188" s="28">
        <v>3.0878999999999999</v>
      </c>
      <c r="E1188" s="28">
        <v>4.8032000000000004</v>
      </c>
      <c r="F1188" s="29">
        <v>170</v>
      </c>
      <c r="G1188" s="26" t="s">
        <v>19</v>
      </c>
    </row>
    <row r="1189" spans="1:7">
      <c r="A1189" s="27">
        <v>40423</v>
      </c>
      <c r="B1189" s="28">
        <v>3.0952000000000002</v>
      </c>
      <c r="C1189" s="28">
        <v>3.9659</v>
      </c>
      <c r="D1189" s="28">
        <v>3.0585</v>
      </c>
      <c r="E1189" s="28">
        <v>4.7592999999999996</v>
      </c>
      <c r="F1189" s="29">
        <v>171</v>
      </c>
      <c r="G1189" s="26" t="s">
        <v>19</v>
      </c>
    </row>
    <row r="1190" spans="1:7">
      <c r="A1190" s="27">
        <v>40424</v>
      </c>
      <c r="B1190" s="28">
        <v>3.0895000000000001</v>
      </c>
      <c r="C1190" s="28">
        <v>3.9634999999999998</v>
      </c>
      <c r="D1190" s="28">
        <v>3.0449999999999999</v>
      </c>
      <c r="E1190" s="28">
        <v>4.7564000000000002</v>
      </c>
      <c r="F1190" s="29">
        <v>172</v>
      </c>
      <c r="G1190" s="26" t="s">
        <v>19</v>
      </c>
    </row>
    <row r="1191" spans="1:7">
      <c r="A1191" s="27">
        <v>40427</v>
      </c>
      <c r="B1191" s="28">
        <v>3.0449999999999999</v>
      </c>
      <c r="C1191" s="28">
        <v>3.9279000000000002</v>
      </c>
      <c r="D1191" s="28">
        <v>2.9994999999999998</v>
      </c>
      <c r="E1191" s="28">
        <v>4.6900000000000004</v>
      </c>
      <c r="F1191" s="29">
        <v>173</v>
      </c>
      <c r="G1191" s="26" t="s">
        <v>19</v>
      </c>
    </row>
    <row r="1192" spans="1:7">
      <c r="A1192" s="27">
        <v>40428</v>
      </c>
      <c r="B1192" s="28">
        <v>3.0943000000000001</v>
      </c>
      <c r="C1192" s="28">
        <v>3.9495</v>
      </c>
      <c r="D1192" s="28">
        <v>3.0550999999999999</v>
      </c>
      <c r="E1192" s="28">
        <v>4.7544000000000004</v>
      </c>
      <c r="F1192" s="29">
        <v>174</v>
      </c>
      <c r="G1192" s="26" t="s">
        <v>19</v>
      </c>
    </row>
    <row r="1193" spans="1:7">
      <c r="A1193" s="27">
        <v>40429</v>
      </c>
      <c r="B1193" s="28">
        <v>3.117</v>
      </c>
      <c r="C1193" s="28">
        <v>3.9493999999999998</v>
      </c>
      <c r="D1193" s="28">
        <v>3.0838999999999999</v>
      </c>
      <c r="E1193" s="28">
        <v>4.8078000000000003</v>
      </c>
      <c r="F1193" s="29">
        <v>175</v>
      </c>
      <c r="G1193" s="26" t="s">
        <v>19</v>
      </c>
    </row>
    <row r="1194" spans="1:7">
      <c r="A1194" s="27">
        <v>40430</v>
      </c>
      <c r="B1194" s="28">
        <v>3.0991</v>
      </c>
      <c r="C1194" s="28">
        <v>3.9420999999999999</v>
      </c>
      <c r="D1194" s="28">
        <v>3.0497000000000001</v>
      </c>
      <c r="E1194" s="28">
        <v>4.7690999999999999</v>
      </c>
      <c r="F1194" s="29">
        <v>176</v>
      </c>
      <c r="G1194" s="26" t="s">
        <v>19</v>
      </c>
    </row>
    <row r="1195" spans="1:7">
      <c r="A1195" s="27">
        <v>40431</v>
      </c>
      <c r="B1195" s="28">
        <v>3.0867</v>
      </c>
      <c r="C1195" s="28">
        <v>3.9316</v>
      </c>
      <c r="D1195" s="28">
        <v>3.0188999999999999</v>
      </c>
      <c r="E1195" s="28">
        <v>4.7687999999999997</v>
      </c>
      <c r="F1195" s="29">
        <v>177</v>
      </c>
      <c r="G1195" s="26" t="s">
        <v>19</v>
      </c>
    </row>
    <row r="1196" spans="1:7">
      <c r="A1196" s="27">
        <v>40434</v>
      </c>
      <c r="B1196" s="28">
        <v>3.0745</v>
      </c>
      <c r="C1196" s="28">
        <v>3.9407000000000001</v>
      </c>
      <c r="D1196" s="28">
        <v>3.0306999999999999</v>
      </c>
      <c r="E1196" s="28">
        <v>4.7564000000000002</v>
      </c>
      <c r="F1196" s="29">
        <v>178</v>
      </c>
      <c r="G1196" s="26" t="s">
        <v>19</v>
      </c>
    </row>
    <row r="1197" spans="1:7">
      <c r="A1197" s="27">
        <v>40435</v>
      </c>
      <c r="B1197" s="28">
        <v>3.0636999999999999</v>
      </c>
      <c r="C1197" s="28">
        <v>3.9493</v>
      </c>
      <c r="D1197" s="28">
        <v>3.0592000000000001</v>
      </c>
      <c r="E1197" s="28">
        <v>4.7310999999999996</v>
      </c>
      <c r="F1197" s="29">
        <v>179</v>
      </c>
      <c r="G1197" s="26" t="s">
        <v>19</v>
      </c>
    </row>
    <row r="1198" spans="1:7">
      <c r="A1198" s="27">
        <v>40436</v>
      </c>
      <c r="B1198" s="28">
        <v>3.0347</v>
      </c>
      <c r="C1198" s="28">
        <v>3.9361000000000002</v>
      </c>
      <c r="D1198" s="28">
        <v>3.0223</v>
      </c>
      <c r="E1198" s="28">
        <v>4.7042999999999999</v>
      </c>
      <c r="F1198" s="29">
        <v>180</v>
      </c>
      <c r="G1198" s="26" t="s">
        <v>19</v>
      </c>
    </row>
    <row r="1199" spans="1:7">
      <c r="A1199" s="27">
        <v>40437</v>
      </c>
      <c r="B1199" s="28">
        <v>3.0131000000000001</v>
      </c>
      <c r="C1199" s="28">
        <v>3.9344999999999999</v>
      </c>
      <c r="D1199" s="28">
        <v>3.0093000000000001</v>
      </c>
      <c r="E1199" s="28">
        <v>4.6957000000000004</v>
      </c>
      <c r="F1199" s="29">
        <v>181</v>
      </c>
      <c r="G1199" s="26" t="s">
        <v>19</v>
      </c>
    </row>
    <row r="1200" spans="1:7">
      <c r="A1200" s="27">
        <v>40438</v>
      </c>
      <c r="B1200" s="28">
        <v>3.0078999999999998</v>
      </c>
      <c r="C1200" s="28">
        <v>3.9544999999999999</v>
      </c>
      <c r="D1200" s="28">
        <v>2.9592000000000001</v>
      </c>
      <c r="E1200" s="28">
        <v>4.726</v>
      </c>
      <c r="F1200" s="29">
        <v>182</v>
      </c>
      <c r="G1200" s="26" t="s">
        <v>19</v>
      </c>
    </row>
    <row r="1201" spans="1:7">
      <c r="A1201" s="27">
        <v>40441</v>
      </c>
      <c r="B1201" s="28">
        <v>3.0156000000000001</v>
      </c>
      <c r="C1201" s="28">
        <v>3.9506000000000001</v>
      </c>
      <c r="D1201" s="28">
        <v>2.9994000000000001</v>
      </c>
      <c r="E1201" s="28">
        <v>4.7055999999999996</v>
      </c>
      <c r="F1201" s="29">
        <v>183</v>
      </c>
      <c r="G1201" s="26" t="s">
        <v>19</v>
      </c>
    </row>
    <row r="1202" spans="1:7">
      <c r="A1202" s="27">
        <v>40442</v>
      </c>
      <c r="B1202" s="28">
        <v>3.0053000000000001</v>
      </c>
      <c r="C1202" s="28">
        <v>3.9458000000000002</v>
      </c>
      <c r="D1202" s="28">
        <v>2.9986999999999999</v>
      </c>
      <c r="E1202" s="28">
        <v>4.6673999999999998</v>
      </c>
      <c r="F1202" s="29">
        <v>184</v>
      </c>
      <c r="G1202" s="26" t="s">
        <v>19</v>
      </c>
    </row>
    <row r="1203" spans="1:7">
      <c r="A1203" s="27">
        <v>40443</v>
      </c>
      <c r="B1203" s="28">
        <v>2.9636</v>
      </c>
      <c r="C1203" s="28">
        <v>3.9426999999999999</v>
      </c>
      <c r="D1203" s="28">
        <v>2.9815999999999998</v>
      </c>
      <c r="E1203" s="28">
        <v>4.6363000000000003</v>
      </c>
      <c r="F1203" s="29">
        <v>185</v>
      </c>
      <c r="G1203" s="26" t="s">
        <v>19</v>
      </c>
    </row>
    <row r="1204" spans="1:7">
      <c r="A1204" s="27">
        <v>40444</v>
      </c>
      <c r="B1204" s="28">
        <v>2.9853000000000001</v>
      </c>
      <c r="C1204" s="28">
        <v>3.9813000000000001</v>
      </c>
      <c r="D1204" s="28">
        <v>3.0215000000000001</v>
      </c>
      <c r="E1204" s="28">
        <v>4.6641000000000004</v>
      </c>
      <c r="F1204" s="29">
        <v>186</v>
      </c>
      <c r="G1204" s="26" t="s">
        <v>19</v>
      </c>
    </row>
    <row r="1205" spans="1:7">
      <c r="A1205" s="27">
        <v>40445</v>
      </c>
      <c r="B1205" s="28">
        <v>2.9704000000000002</v>
      </c>
      <c r="C1205" s="28">
        <v>3.9746999999999999</v>
      </c>
      <c r="D1205" s="28">
        <v>3.0251999999999999</v>
      </c>
      <c r="E1205" s="28">
        <v>4.6599000000000004</v>
      </c>
      <c r="F1205" s="29">
        <v>187</v>
      </c>
      <c r="G1205" s="26" t="s">
        <v>19</v>
      </c>
    </row>
    <row r="1206" spans="1:7">
      <c r="A1206" s="27">
        <v>40448</v>
      </c>
      <c r="B1206" s="28">
        <v>2.9424999999999999</v>
      </c>
      <c r="C1206" s="28">
        <v>3.9582000000000002</v>
      </c>
      <c r="D1206" s="28">
        <v>2.9866000000000001</v>
      </c>
      <c r="E1206" s="28">
        <v>4.6528999999999998</v>
      </c>
      <c r="F1206" s="29">
        <v>188</v>
      </c>
      <c r="G1206" s="26" t="s">
        <v>19</v>
      </c>
    </row>
    <row r="1207" spans="1:7">
      <c r="A1207" s="27">
        <v>40449</v>
      </c>
      <c r="B1207" s="28">
        <v>2.9645000000000001</v>
      </c>
      <c r="C1207" s="28">
        <v>3.9773000000000001</v>
      </c>
      <c r="D1207" s="28">
        <v>3.0112000000000001</v>
      </c>
      <c r="E1207" s="28">
        <v>4.6957000000000004</v>
      </c>
      <c r="F1207" s="29">
        <v>189</v>
      </c>
      <c r="G1207" s="26" t="s">
        <v>19</v>
      </c>
    </row>
    <row r="1208" spans="1:7">
      <c r="A1208" s="27">
        <v>40450</v>
      </c>
      <c r="B1208" s="28">
        <v>2.9226999999999999</v>
      </c>
      <c r="C1208" s="28">
        <v>3.9710000000000001</v>
      </c>
      <c r="D1208" s="28">
        <v>2.9925000000000002</v>
      </c>
      <c r="E1208" s="28">
        <v>4.6246999999999998</v>
      </c>
      <c r="F1208" s="29">
        <v>190</v>
      </c>
      <c r="G1208" s="26" t="s">
        <v>19</v>
      </c>
    </row>
    <row r="1209" spans="1:7">
      <c r="A1209" s="27">
        <v>40451</v>
      </c>
      <c r="B1209" s="28">
        <v>2.9249999999999998</v>
      </c>
      <c r="C1209" s="28">
        <v>3.9870000000000001</v>
      </c>
      <c r="D1209" s="28">
        <v>2.9954999999999998</v>
      </c>
      <c r="E1209" s="28">
        <v>4.6458000000000004</v>
      </c>
      <c r="F1209" s="29">
        <v>191</v>
      </c>
      <c r="G1209" s="26" t="s">
        <v>19</v>
      </c>
    </row>
    <row r="1210" spans="1:7">
      <c r="A1210" s="27">
        <v>40452</v>
      </c>
      <c r="B1210" s="28">
        <v>2.8772000000000002</v>
      </c>
      <c r="C1210" s="28">
        <v>3.9464999999999999</v>
      </c>
      <c r="D1210" s="28">
        <v>2.9376000000000002</v>
      </c>
      <c r="E1210" s="28">
        <v>4.5468999999999999</v>
      </c>
      <c r="F1210" s="29">
        <v>192</v>
      </c>
      <c r="G1210" s="26" t="s">
        <v>19</v>
      </c>
    </row>
    <row r="1211" spans="1:7">
      <c r="A1211" s="27">
        <v>40455</v>
      </c>
      <c r="B1211" s="28">
        <v>2.8921999999999999</v>
      </c>
      <c r="C1211" s="28">
        <v>3.9577</v>
      </c>
      <c r="D1211" s="28">
        <v>2.9613999999999998</v>
      </c>
      <c r="E1211" s="28">
        <v>4.5674999999999999</v>
      </c>
      <c r="F1211" s="29">
        <v>193</v>
      </c>
      <c r="G1211" s="26" t="s">
        <v>19</v>
      </c>
    </row>
    <row r="1212" spans="1:7">
      <c r="A1212" s="27">
        <v>40456</v>
      </c>
      <c r="B1212" s="28">
        <v>2.8837999999999999</v>
      </c>
      <c r="C1212" s="28">
        <v>3.9742000000000002</v>
      </c>
      <c r="D1212" s="28">
        <v>2.9809000000000001</v>
      </c>
      <c r="E1212" s="28">
        <v>4.5846</v>
      </c>
      <c r="F1212" s="29">
        <v>194</v>
      </c>
      <c r="G1212" s="26" t="s">
        <v>19</v>
      </c>
    </row>
    <row r="1213" spans="1:7">
      <c r="A1213" s="27">
        <v>40457</v>
      </c>
      <c r="B1213" s="28">
        <v>2.8422000000000001</v>
      </c>
      <c r="C1213" s="28">
        <v>3.9378000000000002</v>
      </c>
      <c r="D1213" s="28">
        <v>2.9405000000000001</v>
      </c>
      <c r="E1213" s="28">
        <v>4.5217999999999998</v>
      </c>
      <c r="F1213" s="29">
        <v>195</v>
      </c>
      <c r="G1213" s="26" t="s">
        <v>19</v>
      </c>
    </row>
    <row r="1214" spans="1:7">
      <c r="A1214" s="27">
        <v>40458</v>
      </c>
      <c r="B1214" s="28">
        <v>2.8401000000000001</v>
      </c>
      <c r="C1214" s="28">
        <v>3.9655</v>
      </c>
      <c r="D1214" s="28">
        <v>2.9605000000000001</v>
      </c>
      <c r="E1214" s="28">
        <v>4.5206</v>
      </c>
      <c r="F1214" s="29">
        <v>196</v>
      </c>
      <c r="G1214" s="26" t="s">
        <v>19</v>
      </c>
    </row>
    <row r="1215" spans="1:7">
      <c r="A1215" s="27">
        <v>40459</v>
      </c>
      <c r="B1215" s="28">
        <v>2.8660000000000001</v>
      </c>
      <c r="C1215" s="28">
        <v>3.9860000000000002</v>
      </c>
      <c r="D1215" s="28">
        <v>2.9641000000000002</v>
      </c>
      <c r="E1215" s="28">
        <v>4.5442999999999998</v>
      </c>
      <c r="F1215" s="29">
        <v>197</v>
      </c>
      <c r="G1215" s="26" t="s">
        <v>19</v>
      </c>
    </row>
    <row r="1216" spans="1:7">
      <c r="A1216" s="27">
        <v>40462</v>
      </c>
      <c r="B1216" s="28">
        <v>2.8525</v>
      </c>
      <c r="C1216" s="28">
        <v>3.9754</v>
      </c>
      <c r="D1216" s="28">
        <v>2.9613999999999998</v>
      </c>
      <c r="E1216" s="28">
        <v>4.5476999999999999</v>
      </c>
      <c r="F1216" s="29">
        <v>198</v>
      </c>
      <c r="G1216" s="26" t="s">
        <v>19</v>
      </c>
    </row>
    <row r="1217" spans="1:7">
      <c r="A1217" s="27">
        <v>40463</v>
      </c>
      <c r="B1217" s="28">
        <v>2.8801999999999999</v>
      </c>
      <c r="C1217" s="28">
        <v>3.9710999999999999</v>
      </c>
      <c r="D1217" s="28">
        <v>2.9647999999999999</v>
      </c>
      <c r="E1217" s="28">
        <v>4.5518999999999998</v>
      </c>
      <c r="F1217" s="29">
        <v>199</v>
      </c>
      <c r="G1217" s="26" t="s">
        <v>19</v>
      </c>
    </row>
    <row r="1218" spans="1:7">
      <c r="A1218" s="27">
        <v>40464</v>
      </c>
      <c r="B1218" s="28">
        <v>2.8327</v>
      </c>
      <c r="C1218" s="28">
        <v>3.9586999999999999</v>
      </c>
      <c r="D1218" s="28">
        <v>2.9588000000000001</v>
      </c>
      <c r="E1218" s="28">
        <v>4.4939</v>
      </c>
      <c r="F1218" s="29">
        <v>200</v>
      </c>
      <c r="G1218" s="26" t="s">
        <v>19</v>
      </c>
    </row>
    <row r="1219" spans="1:7">
      <c r="A1219" s="27">
        <v>40465</v>
      </c>
      <c r="B1219" s="28">
        <v>2.7696999999999998</v>
      </c>
      <c r="C1219" s="28">
        <v>3.8992</v>
      </c>
      <c r="D1219" s="28">
        <v>2.915</v>
      </c>
      <c r="E1219" s="28">
        <v>4.4417999999999997</v>
      </c>
      <c r="F1219" s="29">
        <v>201</v>
      </c>
      <c r="G1219" s="26" t="s">
        <v>19</v>
      </c>
    </row>
    <row r="1220" spans="1:7">
      <c r="A1220" s="27">
        <v>40466</v>
      </c>
      <c r="B1220" s="28">
        <v>2.7717000000000001</v>
      </c>
      <c r="C1220" s="28">
        <v>3.9074</v>
      </c>
      <c r="D1220" s="28">
        <v>2.9024000000000001</v>
      </c>
      <c r="E1220" s="28">
        <v>4.4470000000000001</v>
      </c>
      <c r="F1220" s="29">
        <v>202</v>
      </c>
      <c r="G1220" s="26" t="s">
        <v>19</v>
      </c>
    </row>
    <row r="1221" spans="1:7">
      <c r="A1221" s="27">
        <v>40469</v>
      </c>
      <c r="B1221" s="28">
        <v>2.8296999999999999</v>
      </c>
      <c r="C1221" s="28">
        <v>3.9253999999999998</v>
      </c>
      <c r="D1221" s="28">
        <v>2.9376000000000002</v>
      </c>
      <c r="E1221" s="28">
        <v>4.4897999999999998</v>
      </c>
      <c r="F1221" s="29">
        <v>203</v>
      </c>
      <c r="G1221" s="26" t="s">
        <v>19</v>
      </c>
    </row>
    <row r="1222" spans="1:7">
      <c r="A1222" s="27">
        <v>40470</v>
      </c>
      <c r="B1222" s="28">
        <v>2.8268</v>
      </c>
      <c r="C1222" s="28">
        <v>3.9317000000000002</v>
      </c>
      <c r="D1222" s="28">
        <v>2.9456000000000002</v>
      </c>
      <c r="E1222" s="28">
        <v>4.4722</v>
      </c>
      <c r="F1222" s="29">
        <v>204</v>
      </c>
      <c r="G1222" s="26" t="s">
        <v>19</v>
      </c>
    </row>
    <row r="1223" spans="1:7">
      <c r="A1223" s="27">
        <v>40471</v>
      </c>
      <c r="B1223" s="28">
        <v>2.8714</v>
      </c>
      <c r="C1223" s="28">
        <v>3.97</v>
      </c>
      <c r="D1223" s="28">
        <v>2.9721000000000002</v>
      </c>
      <c r="E1223" s="28">
        <v>4.5198</v>
      </c>
      <c r="F1223" s="29">
        <v>205</v>
      </c>
      <c r="G1223" s="26" t="s">
        <v>19</v>
      </c>
    </row>
    <row r="1224" spans="1:7">
      <c r="A1224" s="27">
        <v>40472</v>
      </c>
      <c r="B1224" s="28">
        <v>2.8193000000000001</v>
      </c>
      <c r="C1224" s="28">
        <v>3.9533</v>
      </c>
      <c r="D1224" s="28">
        <v>2.9279000000000002</v>
      </c>
      <c r="E1224" s="28">
        <v>4.4508999999999999</v>
      </c>
      <c r="F1224" s="29">
        <v>206</v>
      </c>
      <c r="G1224" s="26" t="s">
        <v>19</v>
      </c>
    </row>
    <row r="1225" spans="1:7">
      <c r="A1225" s="27">
        <v>40473</v>
      </c>
      <c r="B1225" s="28">
        <v>2.8616000000000001</v>
      </c>
      <c r="C1225" s="28">
        <v>3.9733999999999998</v>
      </c>
      <c r="D1225" s="28">
        <v>2.9338000000000002</v>
      </c>
      <c r="E1225" s="28">
        <v>4.4862000000000002</v>
      </c>
      <c r="F1225" s="29">
        <v>207</v>
      </c>
      <c r="G1225" s="26" t="s">
        <v>19</v>
      </c>
    </row>
    <row r="1226" spans="1:7">
      <c r="A1226" s="27">
        <v>40476</v>
      </c>
      <c r="B1226" s="28">
        <v>2.8119000000000001</v>
      </c>
      <c r="C1226" s="28">
        <v>3.9464000000000001</v>
      </c>
      <c r="D1226" s="28">
        <v>2.8988999999999998</v>
      </c>
      <c r="E1226" s="28">
        <v>4.4219999999999997</v>
      </c>
      <c r="F1226" s="29">
        <v>208</v>
      </c>
      <c r="G1226" s="26" t="s">
        <v>19</v>
      </c>
    </row>
    <row r="1227" spans="1:7">
      <c r="A1227" s="27">
        <v>40477</v>
      </c>
      <c r="B1227" s="28">
        <v>2.8207</v>
      </c>
      <c r="C1227" s="28">
        <v>3.9350999999999998</v>
      </c>
      <c r="D1227" s="28">
        <v>2.9020000000000001</v>
      </c>
      <c r="E1227" s="28">
        <v>4.4752999999999998</v>
      </c>
      <c r="F1227" s="29">
        <v>209</v>
      </c>
      <c r="G1227" s="26" t="s">
        <v>19</v>
      </c>
    </row>
    <row r="1228" spans="1:7">
      <c r="A1228" s="27">
        <v>40478</v>
      </c>
      <c r="B1228" s="28">
        <v>2.8567</v>
      </c>
      <c r="C1228" s="28">
        <v>3.9445999999999999</v>
      </c>
      <c r="D1228" s="28">
        <v>2.8826000000000001</v>
      </c>
      <c r="E1228" s="28">
        <v>4.5145999999999997</v>
      </c>
      <c r="F1228" s="29">
        <v>210</v>
      </c>
      <c r="G1228" s="26" t="s">
        <v>19</v>
      </c>
    </row>
    <row r="1229" spans="1:7">
      <c r="A1229" s="27">
        <v>40479</v>
      </c>
      <c r="B1229" s="28">
        <v>2.8727999999999998</v>
      </c>
      <c r="C1229" s="28">
        <v>3.9725000000000001</v>
      </c>
      <c r="D1229" s="28">
        <v>2.9159000000000002</v>
      </c>
      <c r="E1229" s="28">
        <v>4.5350999999999999</v>
      </c>
      <c r="F1229" s="29">
        <v>211</v>
      </c>
      <c r="G1229" s="26" t="s">
        <v>19</v>
      </c>
    </row>
    <row r="1230" spans="1:7">
      <c r="A1230" s="27">
        <v>40480</v>
      </c>
      <c r="B1230" s="28">
        <v>2.8873000000000002</v>
      </c>
      <c r="C1230" s="28">
        <v>3.9944000000000002</v>
      </c>
      <c r="D1230" s="28">
        <v>2.9236</v>
      </c>
      <c r="E1230" s="28">
        <v>4.5949999999999998</v>
      </c>
      <c r="F1230" s="29">
        <v>212</v>
      </c>
      <c r="G1230" s="26" t="s">
        <v>19</v>
      </c>
    </row>
    <row r="1231" spans="1:7">
      <c r="A1231" s="27">
        <v>40484</v>
      </c>
      <c r="B1231" s="28">
        <v>2.8296999999999999</v>
      </c>
      <c r="C1231" s="28">
        <v>3.9519000000000002</v>
      </c>
      <c r="D1231" s="28">
        <v>2.8717999999999999</v>
      </c>
      <c r="E1231" s="28">
        <v>4.5258000000000003</v>
      </c>
      <c r="F1231" s="29">
        <v>213</v>
      </c>
      <c r="G1231" s="26" t="s">
        <v>19</v>
      </c>
    </row>
    <row r="1232" spans="1:7">
      <c r="A1232" s="27">
        <v>40485</v>
      </c>
      <c r="B1232" s="28">
        <v>2.8010000000000002</v>
      </c>
      <c r="C1232" s="28">
        <v>3.9339</v>
      </c>
      <c r="D1232" s="28">
        <v>2.8574999999999999</v>
      </c>
      <c r="E1232" s="28">
        <v>4.5164999999999997</v>
      </c>
      <c r="F1232" s="29">
        <v>214</v>
      </c>
      <c r="G1232" s="26" t="s">
        <v>19</v>
      </c>
    </row>
    <row r="1233" spans="1:7">
      <c r="A1233" s="27">
        <v>40486</v>
      </c>
      <c r="B1233" s="28">
        <v>2.7448999999999999</v>
      </c>
      <c r="C1233" s="28">
        <v>3.9142000000000001</v>
      </c>
      <c r="D1233" s="28">
        <v>2.8433000000000002</v>
      </c>
      <c r="E1233" s="28">
        <v>4.4454000000000002</v>
      </c>
      <c r="F1233" s="29">
        <v>215</v>
      </c>
      <c r="G1233" s="26" t="s">
        <v>19</v>
      </c>
    </row>
    <row r="1234" spans="1:7">
      <c r="A1234" s="27">
        <v>40487</v>
      </c>
      <c r="B1234" s="28">
        <v>2.7648000000000001</v>
      </c>
      <c r="C1234" s="28">
        <v>3.919</v>
      </c>
      <c r="D1234" s="28">
        <v>2.8927999999999998</v>
      </c>
      <c r="E1234" s="28">
        <v>4.4819000000000004</v>
      </c>
      <c r="F1234" s="29">
        <v>216</v>
      </c>
      <c r="G1234" s="26" t="s">
        <v>19</v>
      </c>
    </row>
    <row r="1235" spans="1:7">
      <c r="A1235" s="27">
        <v>40490</v>
      </c>
      <c r="B1235" s="28">
        <v>2.8178000000000001</v>
      </c>
      <c r="C1235" s="28">
        <v>3.9258000000000002</v>
      </c>
      <c r="D1235" s="28">
        <v>2.9197000000000002</v>
      </c>
      <c r="E1235" s="28">
        <v>4.5430000000000001</v>
      </c>
      <c r="F1235" s="29">
        <v>217</v>
      </c>
      <c r="G1235" s="26" t="s">
        <v>19</v>
      </c>
    </row>
    <row r="1236" spans="1:7">
      <c r="A1236" s="27">
        <v>40491</v>
      </c>
      <c r="B1236" s="28">
        <v>2.8277999999999999</v>
      </c>
      <c r="C1236" s="28">
        <v>3.9333999999999998</v>
      </c>
      <c r="D1236" s="28">
        <v>2.9388000000000001</v>
      </c>
      <c r="E1236" s="28">
        <v>4.5617999999999999</v>
      </c>
      <c r="F1236" s="29">
        <v>218</v>
      </c>
      <c r="G1236" s="26" t="s">
        <v>19</v>
      </c>
    </row>
    <row r="1237" spans="1:7">
      <c r="A1237" s="27">
        <v>40492</v>
      </c>
      <c r="B1237" s="28">
        <v>2.8220000000000001</v>
      </c>
      <c r="C1237" s="28">
        <v>3.8963999999999999</v>
      </c>
      <c r="D1237" s="28">
        <v>2.9119999999999999</v>
      </c>
      <c r="E1237" s="28">
        <v>4.5125999999999999</v>
      </c>
      <c r="F1237" s="29">
        <v>219</v>
      </c>
      <c r="G1237" s="26" t="s">
        <v>19</v>
      </c>
    </row>
    <row r="1238" spans="1:7">
      <c r="A1238" s="27">
        <v>40494</v>
      </c>
      <c r="B1238" s="28">
        <v>2.8864999999999998</v>
      </c>
      <c r="C1238" s="28">
        <v>3.9377</v>
      </c>
      <c r="D1238" s="28">
        <v>2.9674999999999998</v>
      </c>
      <c r="E1238" s="28">
        <v>4.6242000000000001</v>
      </c>
      <c r="F1238" s="29">
        <v>220</v>
      </c>
      <c r="G1238" s="26" t="s">
        <v>19</v>
      </c>
    </row>
    <row r="1239" spans="1:7">
      <c r="A1239" s="27">
        <v>40497</v>
      </c>
      <c r="B1239" s="28">
        <v>2.8915000000000002</v>
      </c>
      <c r="C1239" s="28">
        <v>3.9430000000000001</v>
      </c>
      <c r="D1239" s="28">
        <v>2.9485999999999999</v>
      </c>
      <c r="E1239" s="28">
        <v>4.6443000000000003</v>
      </c>
      <c r="F1239" s="29">
        <v>221</v>
      </c>
      <c r="G1239" s="26" t="s">
        <v>19</v>
      </c>
    </row>
    <row r="1240" spans="1:7">
      <c r="A1240" s="27">
        <v>40498</v>
      </c>
      <c r="B1240" s="28">
        <v>2.8936999999999999</v>
      </c>
      <c r="C1240" s="28">
        <v>3.9348000000000001</v>
      </c>
      <c r="D1240" s="28">
        <v>2.9359000000000002</v>
      </c>
      <c r="E1240" s="28">
        <v>4.6406000000000001</v>
      </c>
      <c r="F1240" s="29">
        <v>222</v>
      </c>
      <c r="G1240" s="26" t="s">
        <v>19</v>
      </c>
    </row>
    <row r="1241" spans="1:7">
      <c r="A1241" s="27">
        <v>40499</v>
      </c>
      <c r="B1241" s="28">
        <v>2.9217</v>
      </c>
      <c r="C1241" s="28">
        <v>3.9510000000000001</v>
      </c>
      <c r="D1241" s="28">
        <v>2.9411999999999998</v>
      </c>
      <c r="E1241" s="28">
        <v>4.6555999999999997</v>
      </c>
      <c r="F1241" s="29">
        <v>223</v>
      </c>
      <c r="G1241" s="26" t="s">
        <v>19</v>
      </c>
    </row>
    <row r="1242" spans="1:7">
      <c r="A1242" s="27">
        <v>40500</v>
      </c>
      <c r="B1242" s="28">
        <v>2.8871000000000002</v>
      </c>
      <c r="C1242" s="28">
        <v>3.9386000000000001</v>
      </c>
      <c r="D1242" s="28">
        <v>2.9256000000000002</v>
      </c>
      <c r="E1242" s="28">
        <v>4.6071</v>
      </c>
      <c r="F1242" s="29">
        <v>224</v>
      </c>
      <c r="G1242" s="26" t="s">
        <v>19</v>
      </c>
    </row>
    <row r="1243" spans="1:7">
      <c r="A1243" s="27">
        <v>40501</v>
      </c>
      <c r="B1243" s="28">
        <v>2.8748999999999998</v>
      </c>
      <c r="C1243" s="28">
        <v>3.9380999999999999</v>
      </c>
      <c r="D1243" s="28">
        <v>2.9051999999999998</v>
      </c>
      <c r="E1243" s="28">
        <v>4.6219000000000001</v>
      </c>
      <c r="F1243" s="29">
        <v>225</v>
      </c>
      <c r="G1243" s="26" t="s">
        <v>19</v>
      </c>
    </row>
    <row r="1244" spans="1:7">
      <c r="A1244" s="27">
        <v>40504</v>
      </c>
      <c r="B1244" s="28">
        <v>2.8591000000000002</v>
      </c>
      <c r="C1244" s="28">
        <v>3.9291999999999998</v>
      </c>
      <c r="D1244" s="28">
        <v>2.8927</v>
      </c>
      <c r="E1244" s="28">
        <v>4.5972</v>
      </c>
      <c r="F1244" s="29">
        <v>226</v>
      </c>
      <c r="G1244" s="26" t="s">
        <v>19</v>
      </c>
    </row>
    <row r="1245" spans="1:7">
      <c r="A1245" s="27">
        <v>40505</v>
      </c>
      <c r="B1245" s="28">
        <v>2.9020000000000001</v>
      </c>
      <c r="C1245" s="28">
        <v>3.9443000000000001</v>
      </c>
      <c r="D1245" s="28">
        <v>2.9338000000000002</v>
      </c>
      <c r="E1245" s="28">
        <v>4.6238000000000001</v>
      </c>
      <c r="F1245" s="29">
        <v>227</v>
      </c>
      <c r="G1245" s="26" t="s">
        <v>19</v>
      </c>
    </row>
    <row r="1246" spans="1:7">
      <c r="A1246" s="27">
        <v>40506</v>
      </c>
      <c r="B1246" s="28">
        <v>2.9807999999999999</v>
      </c>
      <c r="C1246" s="28">
        <v>3.9695</v>
      </c>
      <c r="D1246" s="28">
        <v>2.9923000000000002</v>
      </c>
      <c r="E1246" s="28">
        <v>4.7065000000000001</v>
      </c>
      <c r="F1246" s="29">
        <v>228</v>
      </c>
      <c r="G1246" s="26" t="s">
        <v>19</v>
      </c>
    </row>
    <row r="1247" spans="1:7">
      <c r="A1247" s="27">
        <v>40507</v>
      </c>
      <c r="B1247" s="28">
        <v>2.9881000000000002</v>
      </c>
      <c r="C1247" s="28">
        <v>3.9746999999999999</v>
      </c>
      <c r="D1247" s="28">
        <v>2.9847999999999999</v>
      </c>
      <c r="E1247" s="28">
        <v>4.7119</v>
      </c>
      <c r="F1247" s="29">
        <v>229</v>
      </c>
      <c r="G1247" s="26" t="s">
        <v>19</v>
      </c>
    </row>
    <row r="1248" spans="1:7">
      <c r="A1248" s="27">
        <v>40508</v>
      </c>
      <c r="B1248" s="28">
        <v>3.0363000000000002</v>
      </c>
      <c r="C1248" s="28">
        <v>4.0247999999999999</v>
      </c>
      <c r="D1248" s="28">
        <v>3.0304000000000002</v>
      </c>
      <c r="E1248" s="28">
        <v>4.7630999999999997</v>
      </c>
      <c r="F1248" s="29">
        <v>230</v>
      </c>
      <c r="G1248" s="26" t="s">
        <v>19</v>
      </c>
    </row>
    <row r="1249" spans="1:7">
      <c r="A1249" s="27">
        <v>40511</v>
      </c>
      <c r="B1249" s="28">
        <v>3.0440999999999998</v>
      </c>
      <c r="C1249" s="28">
        <v>4.0278</v>
      </c>
      <c r="D1249" s="28">
        <v>3.0385</v>
      </c>
      <c r="E1249" s="28">
        <v>4.7492000000000001</v>
      </c>
      <c r="F1249" s="29">
        <v>231</v>
      </c>
      <c r="G1249" s="26" t="s">
        <v>19</v>
      </c>
    </row>
    <row r="1250" spans="1:7">
      <c r="A1250" s="27">
        <v>40512</v>
      </c>
      <c r="B1250" s="28">
        <v>3.1307999999999998</v>
      </c>
      <c r="C1250" s="28">
        <v>4.0734000000000004</v>
      </c>
      <c r="D1250" s="28">
        <v>3.1358999999999999</v>
      </c>
      <c r="E1250" s="28">
        <v>4.8638000000000003</v>
      </c>
      <c r="F1250" s="29">
        <v>232</v>
      </c>
      <c r="G1250" s="26" t="s">
        <v>19</v>
      </c>
    </row>
    <row r="1251" spans="1:7">
      <c r="A1251" s="27">
        <v>40513</v>
      </c>
      <c r="B1251" s="28">
        <v>3.0752999999999999</v>
      </c>
      <c r="C1251" s="28">
        <v>4.0205000000000002</v>
      </c>
      <c r="D1251" s="28">
        <v>3.0598999999999998</v>
      </c>
      <c r="E1251" s="28">
        <v>4.8045999999999998</v>
      </c>
      <c r="F1251" s="29">
        <v>233</v>
      </c>
      <c r="G1251" s="26" t="s">
        <v>19</v>
      </c>
    </row>
    <row r="1252" spans="1:7">
      <c r="A1252" s="27">
        <v>40514</v>
      </c>
      <c r="B1252" s="28">
        <v>3.0282</v>
      </c>
      <c r="C1252" s="28">
        <v>3.9927999999999999</v>
      </c>
      <c r="D1252" s="28">
        <v>3.0246</v>
      </c>
      <c r="E1252" s="28">
        <v>4.7374999999999998</v>
      </c>
      <c r="F1252" s="29">
        <v>234</v>
      </c>
      <c r="G1252" s="26" t="s">
        <v>19</v>
      </c>
    </row>
    <row r="1253" spans="1:7">
      <c r="A1253" s="27">
        <v>40515</v>
      </c>
      <c r="B1253" s="28">
        <v>3.0171999999999999</v>
      </c>
      <c r="C1253" s="28">
        <v>3.9967999999999999</v>
      </c>
      <c r="D1253" s="28">
        <v>3.0453000000000001</v>
      </c>
      <c r="E1253" s="28">
        <v>4.7243000000000004</v>
      </c>
      <c r="F1253" s="29">
        <v>235</v>
      </c>
      <c r="G1253" s="26" t="s">
        <v>19</v>
      </c>
    </row>
    <row r="1254" spans="1:7">
      <c r="A1254" s="27">
        <v>40518</v>
      </c>
      <c r="B1254" s="28">
        <v>3.0057</v>
      </c>
      <c r="C1254" s="28">
        <v>3.9973999999999998</v>
      </c>
      <c r="D1254" s="28">
        <v>3.0655000000000001</v>
      </c>
      <c r="E1254" s="28">
        <v>4.7161</v>
      </c>
      <c r="F1254" s="29">
        <v>236</v>
      </c>
      <c r="G1254" s="26" t="s">
        <v>19</v>
      </c>
    </row>
    <row r="1255" spans="1:7">
      <c r="A1255" s="27">
        <v>40519</v>
      </c>
      <c r="B1255" s="28">
        <v>2.9954999999999998</v>
      </c>
      <c r="C1255" s="28">
        <v>4.0077999999999996</v>
      </c>
      <c r="D1255" s="28">
        <v>3.0682</v>
      </c>
      <c r="E1255" s="28">
        <v>4.7370999999999999</v>
      </c>
      <c r="F1255" s="29">
        <v>237</v>
      </c>
      <c r="G1255" s="26" t="s">
        <v>19</v>
      </c>
    </row>
    <row r="1256" spans="1:7">
      <c r="A1256" s="27">
        <v>40520</v>
      </c>
      <c r="B1256" s="28">
        <v>3.0558000000000001</v>
      </c>
      <c r="C1256" s="28">
        <v>4.0415000000000001</v>
      </c>
      <c r="D1256" s="28">
        <v>3.0975000000000001</v>
      </c>
      <c r="E1256" s="28">
        <v>4.8036000000000003</v>
      </c>
      <c r="F1256" s="29">
        <v>238</v>
      </c>
      <c r="G1256" s="26" t="s">
        <v>19</v>
      </c>
    </row>
    <row r="1257" spans="1:7">
      <c r="A1257" s="27">
        <v>40521</v>
      </c>
      <c r="B1257" s="28">
        <v>3.0508000000000002</v>
      </c>
      <c r="C1257" s="28">
        <v>4.0330000000000004</v>
      </c>
      <c r="D1257" s="28">
        <v>3.0926999999999998</v>
      </c>
      <c r="E1257" s="28">
        <v>4.8147000000000002</v>
      </c>
      <c r="F1257" s="29">
        <v>239</v>
      </c>
      <c r="G1257" s="26" t="s">
        <v>19</v>
      </c>
    </row>
    <row r="1258" spans="1:7">
      <c r="A1258" s="27">
        <v>40522</v>
      </c>
      <c r="B1258" s="28">
        <v>3.0457999999999998</v>
      </c>
      <c r="C1258" s="28">
        <v>4.0376000000000003</v>
      </c>
      <c r="D1258" s="28">
        <v>3.1074000000000002</v>
      </c>
      <c r="E1258" s="28">
        <v>4.8281999999999998</v>
      </c>
      <c r="F1258" s="29">
        <v>240</v>
      </c>
      <c r="G1258" s="26" t="s">
        <v>19</v>
      </c>
    </row>
    <row r="1259" spans="1:7">
      <c r="A1259" s="27">
        <v>40525</v>
      </c>
      <c r="B1259" s="28">
        <v>3.0445000000000002</v>
      </c>
      <c r="C1259" s="28">
        <v>4.024</v>
      </c>
      <c r="D1259" s="28">
        <v>3.1036999999999999</v>
      </c>
      <c r="E1259" s="28">
        <v>4.7901999999999996</v>
      </c>
      <c r="F1259" s="29">
        <v>241</v>
      </c>
      <c r="G1259" s="26" t="s">
        <v>19</v>
      </c>
    </row>
    <row r="1260" spans="1:7">
      <c r="A1260" s="27">
        <v>40526</v>
      </c>
      <c r="B1260" s="28">
        <v>2.9708000000000001</v>
      </c>
      <c r="C1260" s="28">
        <v>3.9910999999999999</v>
      </c>
      <c r="D1260" s="28">
        <v>3.0794000000000001</v>
      </c>
      <c r="E1260" s="28">
        <v>4.7164999999999999</v>
      </c>
      <c r="F1260" s="29">
        <v>242</v>
      </c>
      <c r="G1260" s="26" t="s">
        <v>19</v>
      </c>
    </row>
    <row r="1261" spans="1:7">
      <c r="A1261" s="27">
        <v>40527</v>
      </c>
      <c r="B1261" s="28">
        <v>2.9977999999999998</v>
      </c>
      <c r="C1261" s="28">
        <v>3.9876999999999998</v>
      </c>
      <c r="D1261" s="28">
        <v>3.1187999999999998</v>
      </c>
      <c r="E1261" s="28">
        <v>4.7064000000000004</v>
      </c>
      <c r="F1261" s="29">
        <v>243</v>
      </c>
      <c r="G1261" s="26" t="s">
        <v>19</v>
      </c>
    </row>
    <row r="1262" spans="1:7">
      <c r="A1262" s="27">
        <v>40528</v>
      </c>
      <c r="B1262" s="28">
        <v>3.0125000000000002</v>
      </c>
      <c r="C1262" s="28">
        <v>3.9895999999999998</v>
      </c>
      <c r="D1262" s="28">
        <v>3.1112000000000002</v>
      </c>
      <c r="E1262" s="28">
        <v>4.7011000000000003</v>
      </c>
      <c r="F1262" s="29">
        <v>244</v>
      </c>
      <c r="G1262" s="26" t="s">
        <v>19</v>
      </c>
    </row>
    <row r="1263" spans="1:7">
      <c r="A1263" s="27">
        <v>40529</v>
      </c>
      <c r="B1263" s="28">
        <v>2.984</v>
      </c>
      <c r="C1263" s="28">
        <v>3.9836999999999998</v>
      </c>
      <c r="D1263" s="28">
        <v>3.1147</v>
      </c>
      <c r="E1263" s="28">
        <v>4.6626000000000003</v>
      </c>
      <c r="F1263" s="29">
        <v>245</v>
      </c>
      <c r="G1263" s="26" t="s">
        <v>19</v>
      </c>
    </row>
    <row r="1264" spans="1:7">
      <c r="A1264" s="27">
        <v>40532</v>
      </c>
      <c r="B1264" s="28">
        <v>3.0396000000000001</v>
      </c>
      <c r="C1264" s="28">
        <v>3.9998</v>
      </c>
      <c r="D1264" s="28">
        <v>3.1450999999999998</v>
      </c>
      <c r="E1264" s="28">
        <v>4.7290000000000001</v>
      </c>
      <c r="F1264" s="29">
        <v>246</v>
      </c>
      <c r="G1264" s="26" t="s">
        <v>19</v>
      </c>
    </row>
    <row r="1265" spans="1:7">
      <c r="A1265" s="27">
        <v>40533</v>
      </c>
      <c r="B1265" s="28">
        <v>3.0369999999999999</v>
      </c>
      <c r="C1265" s="28">
        <v>3.9944000000000002</v>
      </c>
      <c r="D1265" s="28">
        <v>3.1623999999999999</v>
      </c>
      <c r="E1265" s="28">
        <v>4.7069999999999999</v>
      </c>
      <c r="F1265" s="29">
        <v>247</v>
      </c>
      <c r="G1265" s="26" t="s">
        <v>19</v>
      </c>
    </row>
    <row r="1266" spans="1:7">
      <c r="A1266" s="27">
        <v>40534</v>
      </c>
      <c r="B1266" s="28">
        <v>3.0322</v>
      </c>
      <c r="C1266" s="28">
        <v>3.9908999999999999</v>
      </c>
      <c r="D1266" s="28">
        <v>3.1829000000000001</v>
      </c>
      <c r="E1266" s="28">
        <v>4.6860999999999997</v>
      </c>
      <c r="F1266" s="29">
        <v>248</v>
      </c>
      <c r="G1266" s="26" t="s">
        <v>19</v>
      </c>
    </row>
    <row r="1267" spans="1:7">
      <c r="A1267" s="27">
        <v>40535</v>
      </c>
      <c r="B1267" s="28">
        <v>3.0323000000000002</v>
      </c>
      <c r="C1267" s="28">
        <v>3.9735</v>
      </c>
      <c r="D1267" s="28">
        <v>3.1829999999999998</v>
      </c>
      <c r="E1267" s="28">
        <v>4.6669999999999998</v>
      </c>
      <c r="F1267" s="29">
        <v>249</v>
      </c>
      <c r="G1267" s="26" t="s">
        <v>19</v>
      </c>
    </row>
    <row r="1268" spans="1:7">
      <c r="A1268" s="27">
        <v>40536</v>
      </c>
      <c r="B1268" s="28">
        <v>3.0196000000000001</v>
      </c>
      <c r="C1268" s="28">
        <v>3.964</v>
      </c>
      <c r="D1268" s="28">
        <v>3.1412</v>
      </c>
      <c r="E1268" s="28">
        <v>4.6662999999999997</v>
      </c>
      <c r="F1268" s="29">
        <v>250</v>
      </c>
      <c r="G1268" s="26" t="s">
        <v>19</v>
      </c>
    </row>
    <row r="1269" spans="1:7">
      <c r="A1269" s="27">
        <v>40539</v>
      </c>
      <c r="B1269" s="28">
        <v>3.0215000000000001</v>
      </c>
      <c r="C1269" s="28">
        <v>3.9763000000000002</v>
      </c>
      <c r="D1269" s="28">
        <v>3.1393</v>
      </c>
      <c r="E1269" s="28">
        <v>4.6684000000000001</v>
      </c>
      <c r="F1269" s="29">
        <v>251</v>
      </c>
      <c r="G1269" s="26" t="s">
        <v>19</v>
      </c>
    </row>
    <row r="1270" spans="1:7">
      <c r="A1270" s="27">
        <v>40540</v>
      </c>
      <c r="B1270" s="28">
        <v>3.0112000000000001</v>
      </c>
      <c r="C1270" s="28">
        <v>3.984</v>
      </c>
      <c r="D1270" s="28">
        <v>3.1703000000000001</v>
      </c>
      <c r="E1270" s="28">
        <v>4.6466000000000003</v>
      </c>
      <c r="F1270" s="29">
        <v>252</v>
      </c>
      <c r="G1270" s="26" t="s">
        <v>19</v>
      </c>
    </row>
    <row r="1271" spans="1:7">
      <c r="A1271" s="27">
        <v>40541</v>
      </c>
      <c r="B1271" s="28">
        <v>3.0383</v>
      </c>
      <c r="C1271" s="28">
        <v>3.9912999999999998</v>
      </c>
      <c r="D1271" s="28">
        <v>3.1916000000000002</v>
      </c>
      <c r="E1271" s="28">
        <v>4.6715</v>
      </c>
      <c r="F1271" s="29">
        <v>253</v>
      </c>
      <c r="G1271" s="26" t="s">
        <v>19</v>
      </c>
    </row>
    <row r="1272" spans="1:7">
      <c r="A1272" s="27">
        <v>40542</v>
      </c>
      <c r="B1272" s="28">
        <v>2.9979</v>
      </c>
      <c r="C1272" s="28">
        <v>3.9704000000000002</v>
      </c>
      <c r="D1272" s="28">
        <v>3.1932</v>
      </c>
      <c r="E1272" s="28">
        <v>4.6483999999999996</v>
      </c>
      <c r="F1272" s="29">
        <v>254</v>
      </c>
      <c r="G1272" s="26" t="s">
        <v>19</v>
      </c>
    </row>
    <row r="1273" spans="1:7">
      <c r="A1273" s="27">
        <v>40543</v>
      </c>
      <c r="B1273" s="28">
        <v>2.9641000000000002</v>
      </c>
      <c r="C1273" s="28">
        <v>3.9603000000000002</v>
      </c>
      <c r="D1273" s="28">
        <v>3.1638999999999999</v>
      </c>
      <c r="E1273" s="28">
        <v>4.5937999999999999</v>
      </c>
      <c r="F1273" s="29">
        <v>255</v>
      </c>
      <c r="G1273" s="26" t="s">
        <v>19</v>
      </c>
    </row>
    <row r="1274" spans="1:7">
      <c r="A1274" s="31">
        <v>40546</v>
      </c>
      <c r="B1274" s="32">
        <v>2.9822000000000002</v>
      </c>
      <c r="C1274" s="32">
        <v>3.9622000000000002</v>
      </c>
      <c r="D1274" s="32">
        <v>3.1789999999999998</v>
      </c>
      <c r="E1274" s="32">
        <v>4.6074999999999999</v>
      </c>
      <c r="F1274" s="33">
        <v>1</v>
      </c>
      <c r="G1274" s="30" t="s">
        <v>20</v>
      </c>
    </row>
    <row r="1275" spans="1:7">
      <c r="A1275" s="31">
        <v>40547</v>
      </c>
      <c r="B1275" s="32">
        <v>2.9415</v>
      </c>
      <c r="C1275" s="32">
        <v>3.9432999999999998</v>
      </c>
      <c r="D1275" s="32">
        <v>3.1234999999999999</v>
      </c>
      <c r="E1275" s="32">
        <v>4.5975000000000001</v>
      </c>
      <c r="F1275" s="33">
        <v>2</v>
      </c>
      <c r="G1275" s="30" t="s">
        <v>20</v>
      </c>
    </row>
    <row r="1276" spans="1:7">
      <c r="A1276" s="31">
        <v>40548</v>
      </c>
      <c r="B1276" s="32">
        <v>2.9476</v>
      </c>
      <c r="C1276" s="32">
        <v>3.9095</v>
      </c>
      <c r="D1276" s="32">
        <v>3.0985</v>
      </c>
      <c r="E1276" s="32">
        <v>4.5945</v>
      </c>
      <c r="F1276" s="33">
        <v>3</v>
      </c>
      <c r="G1276" s="30" t="s">
        <v>20</v>
      </c>
    </row>
    <row r="1277" spans="1:7">
      <c r="A1277" s="31">
        <v>40550</v>
      </c>
      <c r="B1277" s="32">
        <v>2.9817999999999998</v>
      </c>
      <c r="C1277" s="32">
        <v>3.8730000000000002</v>
      </c>
      <c r="D1277" s="32">
        <v>3.0948000000000002</v>
      </c>
      <c r="E1277" s="32">
        <v>4.6082000000000001</v>
      </c>
      <c r="F1277" s="33">
        <v>4</v>
      </c>
      <c r="G1277" s="30" t="s">
        <v>20</v>
      </c>
    </row>
    <row r="1278" spans="1:7">
      <c r="A1278" s="31">
        <v>40553</v>
      </c>
      <c r="B1278" s="32">
        <v>3.0268000000000002</v>
      </c>
      <c r="C1278" s="32">
        <v>3.9081999999999999</v>
      </c>
      <c r="D1278" s="32">
        <v>3.1347999999999998</v>
      </c>
      <c r="E1278" s="32">
        <v>4.6933999999999996</v>
      </c>
      <c r="F1278" s="33">
        <v>5</v>
      </c>
      <c r="G1278" s="30" t="s">
        <v>20</v>
      </c>
    </row>
    <row r="1279" spans="1:7">
      <c r="A1279" s="31">
        <v>40554</v>
      </c>
      <c r="B1279" s="32">
        <v>3.0065</v>
      </c>
      <c r="C1279" s="32">
        <v>3.8858000000000001</v>
      </c>
      <c r="D1279" s="32">
        <v>3.0981000000000001</v>
      </c>
      <c r="E1279" s="32">
        <v>4.6687000000000003</v>
      </c>
      <c r="F1279" s="33">
        <v>6</v>
      </c>
      <c r="G1279" s="30" t="s">
        <v>20</v>
      </c>
    </row>
    <row r="1280" spans="1:7">
      <c r="A1280" s="31">
        <v>40555</v>
      </c>
      <c r="B1280" s="32">
        <v>2.9466000000000001</v>
      </c>
      <c r="C1280" s="32">
        <v>3.8403</v>
      </c>
      <c r="D1280" s="32">
        <v>3.0318999999999998</v>
      </c>
      <c r="E1280" s="32">
        <v>4.6130000000000004</v>
      </c>
      <c r="F1280" s="33">
        <v>7</v>
      </c>
      <c r="G1280" s="30" t="s">
        <v>20</v>
      </c>
    </row>
    <row r="1281" spans="1:7">
      <c r="A1281" s="31">
        <v>40556</v>
      </c>
      <c r="B1281" s="32">
        <v>2.9352999999999998</v>
      </c>
      <c r="C1281" s="32">
        <v>3.8613</v>
      </c>
      <c r="D1281" s="32">
        <v>3.0158999999999998</v>
      </c>
      <c r="E1281" s="32">
        <v>4.6215000000000002</v>
      </c>
      <c r="F1281" s="33">
        <v>8</v>
      </c>
      <c r="G1281" s="30" t="s">
        <v>20</v>
      </c>
    </row>
    <row r="1282" spans="1:7">
      <c r="A1282" s="31">
        <v>40557</v>
      </c>
      <c r="B1282" s="32">
        <v>2.9047999999999998</v>
      </c>
      <c r="C1282" s="32">
        <v>3.8833000000000002</v>
      </c>
      <c r="D1282" s="32">
        <v>3.0158</v>
      </c>
      <c r="E1282" s="32">
        <v>4.6005000000000003</v>
      </c>
      <c r="F1282" s="33">
        <v>9</v>
      </c>
      <c r="G1282" s="30" t="s">
        <v>20</v>
      </c>
    </row>
    <row r="1283" spans="1:7">
      <c r="A1283" s="31">
        <v>40560</v>
      </c>
      <c r="B1283" s="32">
        <v>2.9180999999999999</v>
      </c>
      <c r="C1283" s="32">
        <v>3.8692000000000002</v>
      </c>
      <c r="D1283" s="32">
        <v>3.0167000000000002</v>
      </c>
      <c r="E1283" s="32">
        <v>4.6321000000000003</v>
      </c>
      <c r="F1283" s="33">
        <v>10</v>
      </c>
      <c r="G1283" s="30" t="s">
        <v>20</v>
      </c>
    </row>
    <row r="1284" spans="1:7">
      <c r="A1284" s="31">
        <v>40561</v>
      </c>
      <c r="B1284" s="32">
        <v>2.8847999999999998</v>
      </c>
      <c r="C1284" s="32">
        <v>3.8656000000000001</v>
      </c>
      <c r="D1284" s="32">
        <v>3.0059999999999998</v>
      </c>
      <c r="E1284" s="32">
        <v>4.6227999999999998</v>
      </c>
      <c r="F1284" s="33">
        <v>11</v>
      </c>
      <c r="G1284" s="30" t="s">
        <v>20</v>
      </c>
    </row>
    <row r="1285" spans="1:7">
      <c r="A1285" s="31">
        <v>40562</v>
      </c>
      <c r="B1285" s="32">
        <v>2.8879000000000001</v>
      </c>
      <c r="C1285" s="32">
        <v>3.8860000000000001</v>
      </c>
      <c r="D1285" s="32">
        <v>3.0127999999999999</v>
      </c>
      <c r="E1285" s="32">
        <v>4.6147</v>
      </c>
      <c r="F1285" s="33">
        <v>12</v>
      </c>
      <c r="G1285" s="30" t="s">
        <v>20</v>
      </c>
    </row>
    <row r="1286" spans="1:7">
      <c r="A1286" s="31">
        <v>40563</v>
      </c>
      <c r="B1286" s="32">
        <v>2.8856000000000002</v>
      </c>
      <c r="C1286" s="32">
        <v>3.8929</v>
      </c>
      <c r="D1286" s="32">
        <v>3.0246</v>
      </c>
      <c r="E1286" s="32">
        <v>4.6135000000000002</v>
      </c>
      <c r="F1286" s="33">
        <v>13</v>
      </c>
      <c r="G1286" s="30" t="s">
        <v>20</v>
      </c>
    </row>
    <row r="1287" spans="1:7">
      <c r="A1287" s="31">
        <v>40564</v>
      </c>
      <c r="B1287" s="32">
        <v>2.8778999999999999</v>
      </c>
      <c r="C1287" s="32">
        <v>3.8936000000000002</v>
      </c>
      <c r="D1287" s="32">
        <v>2.9870000000000001</v>
      </c>
      <c r="E1287" s="32">
        <v>4.5731999999999999</v>
      </c>
      <c r="F1287" s="33">
        <v>14</v>
      </c>
      <c r="G1287" s="30" t="s">
        <v>20</v>
      </c>
    </row>
    <row r="1288" spans="1:7">
      <c r="A1288" s="31">
        <v>40567</v>
      </c>
      <c r="B1288" s="32">
        <v>2.8561000000000001</v>
      </c>
      <c r="C1288" s="32">
        <v>3.8765000000000001</v>
      </c>
      <c r="D1288" s="32">
        <v>2.9759000000000002</v>
      </c>
      <c r="E1288" s="32">
        <v>4.5568</v>
      </c>
      <c r="F1288" s="33">
        <v>15</v>
      </c>
      <c r="G1288" s="30" t="s">
        <v>20</v>
      </c>
    </row>
    <row r="1289" spans="1:7">
      <c r="A1289" s="31">
        <v>40568</v>
      </c>
      <c r="B1289" s="32">
        <v>2.8557999999999999</v>
      </c>
      <c r="C1289" s="32">
        <v>3.8776999999999999</v>
      </c>
      <c r="D1289" s="32">
        <v>3.012</v>
      </c>
      <c r="E1289" s="32">
        <v>4.5053000000000001</v>
      </c>
      <c r="F1289" s="33">
        <v>16</v>
      </c>
      <c r="G1289" s="30" t="s">
        <v>20</v>
      </c>
    </row>
    <row r="1290" spans="1:7">
      <c r="A1290" s="31">
        <v>40569</v>
      </c>
      <c r="B1290" s="32">
        <v>2.8279999999999998</v>
      </c>
      <c r="C1290" s="32">
        <v>3.8776999999999999</v>
      </c>
      <c r="D1290" s="32">
        <v>2.9929000000000001</v>
      </c>
      <c r="E1290" s="32">
        <v>4.4767000000000001</v>
      </c>
      <c r="F1290" s="33">
        <v>17</v>
      </c>
      <c r="G1290" s="30" t="s">
        <v>20</v>
      </c>
    </row>
    <row r="1291" spans="1:7">
      <c r="A1291" s="31">
        <v>40570</v>
      </c>
      <c r="B1291" s="32">
        <v>2.8508</v>
      </c>
      <c r="C1291" s="32">
        <v>3.9009</v>
      </c>
      <c r="D1291" s="32">
        <v>3.0171000000000001</v>
      </c>
      <c r="E1291" s="32">
        <v>4.5296000000000003</v>
      </c>
      <c r="F1291" s="33">
        <v>18</v>
      </c>
      <c r="G1291" s="30" t="s">
        <v>20</v>
      </c>
    </row>
    <row r="1292" spans="1:7">
      <c r="A1292" s="31">
        <v>40571</v>
      </c>
      <c r="B1292" s="32">
        <v>2.8500999999999999</v>
      </c>
      <c r="C1292" s="32">
        <v>3.9110999999999998</v>
      </c>
      <c r="D1292" s="32">
        <v>3.0137999999999998</v>
      </c>
      <c r="E1292" s="32">
        <v>4.5256999999999996</v>
      </c>
      <c r="F1292" s="33">
        <v>19</v>
      </c>
      <c r="G1292" s="30" t="s">
        <v>20</v>
      </c>
    </row>
    <row r="1293" spans="1:7">
      <c r="A1293" s="31">
        <v>40574</v>
      </c>
      <c r="B1293" s="32">
        <v>2.8845000000000001</v>
      </c>
      <c r="C1293" s="32">
        <v>3.9344999999999999</v>
      </c>
      <c r="D1293" s="32">
        <v>3.0590000000000002</v>
      </c>
      <c r="E1293" s="32">
        <v>4.5769000000000002</v>
      </c>
      <c r="F1293" s="33">
        <v>20</v>
      </c>
      <c r="G1293" s="30" t="s">
        <v>20</v>
      </c>
    </row>
    <row r="1294" spans="1:7">
      <c r="A1294" s="31">
        <v>40575</v>
      </c>
      <c r="B1294" s="32">
        <v>2.8468</v>
      </c>
      <c r="C1294" s="32">
        <v>3.9129</v>
      </c>
      <c r="D1294" s="32">
        <v>3.0234999999999999</v>
      </c>
      <c r="E1294" s="32">
        <v>4.5829000000000004</v>
      </c>
      <c r="F1294" s="33">
        <v>21</v>
      </c>
      <c r="G1294" s="30" t="s">
        <v>20</v>
      </c>
    </row>
    <row r="1295" spans="1:7">
      <c r="A1295" s="31">
        <v>40576</v>
      </c>
      <c r="B1295" s="32">
        <v>2.823</v>
      </c>
      <c r="C1295" s="32">
        <v>3.9018999999999999</v>
      </c>
      <c r="D1295" s="32">
        <v>3.0188000000000001</v>
      </c>
      <c r="E1295" s="32">
        <v>4.5749000000000004</v>
      </c>
      <c r="F1295" s="33">
        <v>22</v>
      </c>
      <c r="G1295" s="30" t="s">
        <v>20</v>
      </c>
    </row>
    <row r="1296" spans="1:7">
      <c r="A1296" s="31">
        <v>40577</v>
      </c>
      <c r="B1296" s="32">
        <v>2.8424</v>
      </c>
      <c r="C1296" s="32">
        <v>3.9173</v>
      </c>
      <c r="D1296" s="32">
        <v>3.0145</v>
      </c>
      <c r="E1296" s="32">
        <v>4.6211000000000002</v>
      </c>
      <c r="F1296" s="33">
        <v>23</v>
      </c>
      <c r="G1296" s="30" t="s">
        <v>20</v>
      </c>
    </row>
    <row r="1297" spans="1:7">
      <c r="A1297" s="31">
        <v>40578</v>
      </c>
      <c r="B1297" s="32">
        <v>2.8666</v>
      </c>
      <c r="C1297" s="32">
        <v>3.9075000000000002</v>
      </c>
      <c r="D1297" s="32">
        <v>3.0259</v>
      </c>
      <c r="E1297" s="32">
        <v>4.6231999999999998</v>
      </c>
      <c r="F1297" s="33">
        <v>24</v>
      </c>
      <c r="G1297" s="30" t="s">
        <v>20</v>
      </c>
    </row>
    <row r="1298" spans="1:7">
      <c r="A1298" s="31">
        <v>40581</v>
      </c>
      <c r="B1298" s="32">
        <v>2.8437999999999999</v>
      </c>
      <c r="C1298" s="32">
        <v>3.8683999999999998</v>
      </c>
      <c r="D1298" s="32">
        <v>2.9712999999999998</v>
      </c>
      <c r="E1298" s="32">
        <v>4.5921000000000003</v>
      </c>
      <c r="F1298" s="33">
        <v>25</v>
      </c>
      <c r="G1298" s="30" t="s">
        <v>20</v>
      </c>
    </row>
    <row r="1299" spans="1:7">
      <c r="A1299" s="31">
        <v>40582</v>
      </c>
      <c r="B1299" s="32">
        <v>2.8471000000000002</v>
      </c>
      <c r="C1299" s="32">
        <v>3.8742000000000001</v>
      </c>
      <c r="D1299" s="32">
        <v>2.9819</v>
      </c>
      <c r="E1299" s="32">
        <v>4.5891999999999999</v>
      </c>
      <c r="F1299" s="33">
        <v>26</v>
      </c>
      <c r="G1299" s="30" t="s">
        <v>20</v>
      </c>
    </row>
    <row r="1300" spans="1:7">
      <c r="A1300" s="31">
        <v>40583</v>
      </c>
      <c r="B1300" s="32">
        <v>2.8580999999999999</v>
      </c>
      <c r="C1300" s="32">
        <v>3.8993000000000002</v>
      </c>
      <c r="D1300" s="32">
        <v>2.9651999999999998</v>
      </c>
      <c r="E1300" s="32">
        <v>4.5971000000000002</v>
      </c>
      <c r="F1300" s="33">
        <v>27</v>
      </c>
      <c r="G1300" s="30" t="s">
        <v>20</v>
      </c>
    </row>
    <row r="1301" spans="1:7">
      <c r="A1301" s="31">
        <v>40584</v>
      </c>
      <c r="B1301" s="32">
        <v>2.8795000000000002</v>
      </c>
      <c r="C1301" s="32">
        <v>3.9247999999999998</v>
      </c>
      <c r="D1301" s="32">
        <v>2.9939</v>
      </c>
      <c r="E1301" s="32">
        <v>4.6234000000000002</v>
      </c>
      <c r="F1301" s="33">
        <v>28</v>
      </c>
      <c r="G1301" s="30" t="s">
        <v>20</v>
      </c>
    </row>
    <row r="1302" spans="1:7">
      <c r="A1302" s="31">
        <v>40585</v>
      </c>
      <c r="B1302" s="32">
        <v>2.9116</v>
      </c>
      <c r="C1302" s="32">
        <v>3.9369999999999998</v>
      </c>
      <c r="D1302" s="32">
        <v>2.9979</v>
      </c>
      <c r="E1302" s="32">
        <v>4.6702000000000004</v>
      </c>
      <c r="F1302" s="33">
        <v>29</v>
      </c>
      <c r="G1302" s="30" t="s">
        <v>20</v>
      </c>
    </row>
    <row r="1303" spans="1:7">
      <c r="A1303" s="31">
        <v>40588</v>
      </c>
      <c r="B1303" s="32">
        <v>2.9218999999999999</v>
      </c>
      <c r="C1303" s="32">
        <v>3.9337</v>
      </c>
      <c r="D1303" s="32">
        <v>3.0036</v>
      </c>
      <c r="E1303" s="32">
        <v>4.6798999999999999</v>
      </c>
      <c r="F1303" s="33">
        <v>30</v>
      </c>
      <c r="G1303" s="30" t="s">
        <v>20</v>
      </c>
    </row>
    <row r="1304" spans="1:7">
      <c r="A1304" s="31">
        <v>40589</v>
      </c>
      <c r="B1304" s="32">
        <v>2.9159000000000002</v>
      </c>
      <c r="C1304" s="32">
        <v>3.9398</v>
      </c>
      <c r="D1304" s="32">
        <v>3.0066999999999999</v>
      </c>
      <c r="E1304" s="32">
        <v>4.6691000000000003</v>
      </c>
      <c r="F1304" s="33">
        <v>31</v>
      </c>
      <c r="G1304" s="30" t="s">
        <v>20</v>
      </c>
    </row>
    <row r="1305" spans="1:7">
      <c r="A1305" s="31">
        <v>40590</v>
      </c>
      <c r="B1305" s="32">
        <v>2.8864000000000001</v>
      </c>
      <c r="C1305" s="32">
        <v>3.9123000000000001</v>
      </c>
      <c r="D1305" s="32">
        <v>3.0005999999999999</v>
      </c>
      <c r="E1305" s="32">
        <v>4.6582999999999997</v>
      </c>
      <c r="F1305" s="33">
        <v>32</v>
      </c>
      <c r="G1305" s="30" t="s">
        <v>20</v>
      </c>
    </row>
    <row r="1306" spans="1:7">
      <c r="A1306" s="31">
        <v>40591</v>
      </c>
      <c r="B1306" s="32">
        <v>2.879</v>
      </c>
      <c r="C1306" s="32">
        <v>3.9068000000000001</v>
      </c>
      <c r="D1306" s="32">
        <v>3.0108999999999999</v>
      </c>
      <c r="E1306" s="32">
        <v>4.6443000000000003</v>
      </c>
      <c r="F1306" s="33">
        <v>33</v>
      </c>
      <c r="G1306" s="30" t="s">
        <v>20</v>
      </c>
    </row>
    <row r="1307" spans="1:7">
      <c r="A1307" s="31">
        <v>40592</v>
      </c>
      <c r="B1307" s="32">
        <v>2.8803000000000001</v>
      </c>
      <c r="C1307" s="32">
        <v>3.9104999999999999</v>
      </c>
      <c r="D1307" s="32">
        <v>3.0247000000000002</v>
      </c>
      <c r="E1307" s="32">
        <v>4.6719999999999997</v>
      </c>
      <c r="F1307" s="33">
        <v>34</v>
      </c>
      <c r="G1307" s="30" t="s">
        <v>20</v>
      </c>
    </row>
    <row r="1308" spans="1:7">
      <c r="A1308" s="31">
        <v>40595</v>
      </c>
      <c r="B1308" s="32">
        <v>2.8755000000000002</v>
      </c>
      <c r="C1308" s="32">
        <v>3.9295</v>
      </c>
      <c r="D1308" s="32">
        <v>3.032</v>
      </c>
      <c r="E1308" s="32">
        <v>4.6632999999999996</v>
      </c>
      <c r="F1308" s="33">
        <v>35</v>
      </c>
      <c r="G1308" s="30" t="s">
        <v>20</v>
      </c>
    </row>
    <row r="1309" spans="1:7">
      <c r="A1309" s="31">
        <v>40596</v>
      </c>
      <c r="B1309" s="32">
        <v>2.9198</v>
      </c>
      <c r="C1309" s="32">
        <v>3.9632000000000001</v>
      </c>
      <c r="D1309" s="32">
        <v>3.0924</v>
      </c>
      <c r="E1309" s="32">
        <v>4.7169999999999996</v>
      </c>
      <c r="F1309" s="33">
        <v>36</v>
      </c>
      <c r="G1309" s="30" t="s">
        <v>20</v>
      </c>
    </row>
    <row r="1310" spans="1:7">
      <c r="A1310" s="31">
        <v>40597</v>
      </c>
      <c r="B1310" s="32">
        <v>2.8868</v>
      </c>
      <c r="C1310" s="32">
        <v>3.9575</v>
      </c>
      <c r="D1310" s="32">
        <v>3.0773000000000001</v>
      </c>
      <c r="E1310" s="32">
        <v>4.6901000000000002</v>
      </c>
      <c r="F1310" s="33">
        <v>37</v>
      </c>
      <c r="G1310" s="30" t="s">
        <v>20</v>
      </c>
    </row>
    <row r="1311" spans="1:7">
      <c r="A1311" s="31">
        <v>40598</v>
      </c>
      <c r="B1311" s="32">
        <v>2.8940999999999999</v>
      </c>
      <c r="C1311" s="32">
        <v>3.9916</v>
      </c>
      <c r="D1311" s="32">
        <v>3.1295999999999999</v>
      </c>
      <c r="E1311" s="32">
        <v>4.6868999999999996</v>
      </c>
      <c r="F1311" s="33">
        <v>38</v>
      </c>
      <c r="G1311" s="30" t="s">
        <v>20</v>
      </c>
    </row>
    <row r="1312" spans="1:7">
      <c r="A1312" s="31">
        <v>40599</v>
      </c>
      <c r="B1312" s="32">
        <v>2.8769999999999998</v>
      </c>
      <c r="C1312" s="32">
        <v>3.9756999999999998</v>
      </c>
      <c r="D1312" s="32">
        <v>3.1006999999999998</v>
      </c>
      <c r="E1312" s="32">
        <v>4.6337000000000002</v>
      </c>
      <c r="F1312" s="33">
        <v>39</v>
      </c>
      <c r="G1312" s="30" t="s">
        <v>20</v>
      </c>
    </row>
    <row r="1313" spans="1:7">
      <c r="A1313" s="31">
        <v>40602</v>
      </c>
      <c r="B1313" s="32">
        <v>2.8765000000000001</v>
      </c>
      <c r="C1313" s="32">
        <v>3.9763000000000002</v>
      </c>
      <c r="D1313" s="32">
        <v>3.1042999999999998</v>
      </c>
      <c r="E1313" s="32">
        <v>4.6582999999999997</v>
      </c>
      <c r="F1313" s="33">
        <v>40</v>
      </c>
      <c r="G1313" s="30" t="s">
        <v>20</v>
      </c>
    </row>
    <row r="1314" spans="1:7">
      <c r="A1314" s="31">
        <v>40603</v>
      </c>
      <c r="B1314" s="32">
        <v>2.8643000000000001</v>
      </c>
      <c r="C1314" s="32">
        <v>3.9611999999999998</v>
      </c>
      <c r="D1314" s="32">
        <v>3.0739000000000001</v>
      </c>
      <c r="E1314" s="32">
        <v>4.6676000000000002</v>
      </c>
      <c r="F1314" s="33">
        <v>41</v>
      </c>
      <c r="G1314" s="30" t="s">
        <v>20</v>
      </c>
    </row>
    <row r="1315" spans="1:7">
      <c r="A1315" s="31">
        <v>40604</v>
      </c>
      <c r="B1315" s="32">
        <v>2.8843000000000001</v>
      </c>
      <c r="C1315" s="32">
        <v>3.9775999999999998</v>
      </c>
      <c r="D1315" s="32">
        <v>3.113</v>
      </c>
      <c r="E1315" s="32">
        <v>4.6952999999999996</v>
      </c>
      <c r="F1315" s="33">
        <v>42</v>
      </c>
      <c r="G1315" s="30" t="s">
        <v>20</v>
      </c>
    </row>
    <row r="1316" spans="1:7">
      <c r="A1316" s="31">
        <v>40605</v>
      </c>
      <c r="B1316" s="32">
        <v>2.8704000000000001</v>
      </c>
      <c r="C1316" s="32">
        <v>3.9773000000000001</v>
      </c>
      <c r="D1316" s="32">
        <v>3.0992999999999999</v>
      </c>
      <c r="E1316" s="32">
        <v>4.6700999999999997</v>
      </c>
      <c r="F1316" s="33">
        <v>43</v>
      </c>
      <c r="G1316" s="30" t="s">
        <v>20</v>
      </c>
    </row>
    <row r="1317" spans="1:7">
      <c r="A1317" s="31">
        <v>40606</v>
      </c>
      <c r="B1317" s="32">
        <v>2.8645999999999998</v>
      </c>
      <c r="C1317" s="32">
        <v>3.9988000000000001</v>
      </c>
      <c r="D1317" s="32">
        <v>3.0794000000000001</v>
      </c>
      <c r="E1317" s="32">
        <v>4.6519000000000004</v>
      </c>
      <c r="F1317" s="33">
        <v>44</v>
      </c>
      <c r="G1317" s="30" t="s">
        <v>20</v>
      </c>
    </row>
    <row r="1318" spans="1:7">
      <c r="A1318" s="31">
        <v>40609</v>
      </c>
      <c r="B1318" s="32">
        <v>2.8372000000000002</v>
      </c>
      <c r="C1318" s="32">
        <v>3.9794999999999998</v>
      </c>
      <c r="D1318" s="32">
        <v>3.0657999999999999</v>
      </c>
      <c r="E1318" s="32">
        <v>4.6307999999999998</v>
      </c>
      <c r="F1318" s="33">
        <v>45</v>
      </c>
      <c r="G1318" s="30" t="s">
        <v>20</v>
      </c>
    </row>
    <row r="1319" spans="1:7">
      <c r="A1319" s="31">
        <v>40610</v>
      </c>
      <c r="B1319" s="32">
        <v>2.8549000000000002</v>
      </c>
      <c r="C1319" s="32">
        <v>3.9756</v>
      </c>
      <c r="D1319" s="32">
        <v>3.0627</v>
      </c>
      <c r="E1319" s="32">
        <v>4.6185</v>
      </c>
      <c r="F1319" s="33">
        <v>46</v>
      </c>
      <c r="G1319" s="30" t="s">
        <v>20</v>
      </c>
    </row>
    <row r="1320" spans="1:7">
      <c r="A1320" s="31">
        <v>40611</v>
      </c>
      <c r="B1320" s="32">
        <v>2.8643999999999998</v>
      </c>
      <c r="C1320" s="32">
        <v>3.9758</v>
      </c>
      <c r="D1320" s="32">
        <v>3.0697999999999999</v>
      </c>
      <c r="E1320" s="32">
        <v>4.6360000000000001</v>
      </c>
      <c r="F1320" s="33">
        <v>47</v>
      </c>
      <c r="G1320" s="30" t="s">
        <v>20</v>
      </c>
    </row>
    <row r="1321" spans="1:7">
      <c r="A1321" s="31">
        <v>40612</v>
      </c>
      <c r="B1321" s="32">
        <v>2.8849</v>
      </c>
      <c r="C1321" s="32">
        <v>3.9914999999999998</v>
      </c>
      <c r="D1321" s="32">
        <v>3.0929000000000002</v>
      </c>
      <c r="E1321" s="32">
        <v>4.6641000000000004</v>
      </c>
      <c r="F1321" s="33">
        <v>48</v>
      </c>
      <c r="G1321" s="30" t="s">
        <v>20</v>
      </c>
    </row>
    <row r="1322" spans="1:7">
      <c r="A1322" s="31">
        <v>40613</v>
      </c>
      <c r="B1322" s="32">
        <v>2.9211999999999998</v>
      </c>
      <c r="C1322" s="32">
        <v>4.0316000000000001</v>
      </c>
      <c r="D1322" s="32">
        <v>3.1276999999999999</v>
      </c>
      <c r="E1322" s="32">
        <v>4.6787000000000001</v>
      </c>
      <c r="F1322" s="33">
        <v>49</v>
      </c>
      <c r="G1322" s="30" t="s">
        <v>20</v>
      </c>
    </row>
    <row r="1323" spans="1:7">
      <c r="A1323" s="31">
        <v>40616</v>
      </c>
      <c r="B1323" s="32">
        <v>2.8824999999999998</v>
      </c>
      <c r="C1323" s="32">
        <v>4.0210999999999997</v>
      </c>
      <c r="D1323" s="32">
        <v>3.1057000000000001</v>
      </c>
      <c r="E1323" s="32">
        <v>4.6406000000000001</v>
      </c>
      <c r="F1323" s="33">
        <v>50</v>
      </c>
      <c r="G1323" s="30" t="s">
        <v>20</v>
      </c>
    </row>
    <row r="1324" spans="1:7">
      <c r="A1324" s="31">
        <v>40617</v>
      </c>
      <c r="B1324" s="32">
        <v>2.9283999999999999</v>
      </c>
      <c r="C1324" s="32">
        <v>4.0617999999999999</v>
      </c>
      <c r="D1324" s="32">
        <v>3.1764000000000001</v>
      </c>
      <c r="E1324" s="32">
        <v>4.6862000000000004</v>
      </c>
      <c r="F1324" s="33">
        <v>51</v>
      </c>
      <c r="G1324" s="30" t="s">
        <v>20</v>
      </c>
    </row>
    <row r="1325" spans="1:7">
      <c r="A1325" s="31">
        <v>40618</v>
      </c>
      <c r="B1325" s="32">
        <v>2.9051999999999998</v>
      </c>
      <c r="C1325" s="32">
        <v>4.0556999999999999</v>
      </c>
      <c r="D1325" s="32">
        <v>3.1667999999999998</v>
      </c>
      <c r="E1325" s="32">
        <v>4.6753999999999998</v>
      </c>
      <c r="F1325" s="33">
        <v>52</v>
      </c>
      <c r="G1325" s="30" t="s">
        <v>20</v>
      </c>
    </row>
    <row r="1326" spans="1:7">
      <c r="A1326" s="31">
        <v>40619</v>
      </c>
      <c r="B1326" s="32">
        <v>2.9077000000000002</v>
      </c>
      <c r="C1326" s="32">
        <v>4.08</v>
      </c>
      <c r="D1326" s="32">
        <v>3.2210999999999999</v>
      </c>
      <c r="E1326" s="32">
        <v>4.6932</v>
      </c>
      <c r="F1326" s="33">
        <v>53</v>
      </c>
      <c r="G1326" s="30" t="s">
        <v>20</v>
      </c>
    </row>
    <row r="1327" spans="1:7">
      <c r="A1327" s="31">
        <v>40620</v>
      </c>
      <c r="B1327" s="32">
        <v>2.8849999999999998</v>
      </c>
      <c r="C1327" s="32">
        <v>4.0614999999999997</v>
      </c>
      <c r="D1327" s="32">
        <v>3.1932999999999998</v>
      </c>
      <c r="E1327" s="32">
        <v>4.6406999999999998</v>
      </c>
      <c r="F1327" s="33">
        <v>54</v>
      </c>
      <c r="G1327" s="30" t="s">
        <v>20</v>
      </c>
    </row>
    <row r="1328" spans="1:7">
      <c r="A1328" s="31">
        <v>40623</v>
      </c>
      <c r="B1328" s="32">
        <v>2.8588</v>
      </c>
      <c r="C1328" s="32">
        <v>4.0476999999999999</v>
      </c>
      <c r="D1328" s="32">
        <v>3.1566999999999998</v>
      </c>
      <c r="E1328" s="32">
        <v>4.6426999999999996</v>
      </c>
      <c r="F1328" s="33">
        <v>55</v>
      </c>
      <c r="G1328" s="30" t="s">
        <v>20</v>
      </c>
    </row>
    <row r="1329" spans="1:7">
      <c r="A1329" s="31">
        <v>40624</v>
      </c>
      <c r="B1329" s="32">
        <v>2.8357999999999999</v>
      </c>
      <c r="C1329" s="32">
        <v>4.0345000000000004</v>
      </c>
      <c r="D1329" s="32">
        <v>3.1423999999999999</v>
      </c>
      <c r="E1329" s="32">
        <v>4.6435000000000004</v>
      </c>
      <c r="F1329" s="33">
        <v>56</v>
      </c>
      <c r="G1329" s="30" t="s">
        <v>20</v>
      </c>
    </row>
    <row r="1330" spans="1:7">
      <c r="A1330" s="31">
        <v>40625</v>
      </c>
      <c r="B1330" s="32">
        <v>2.8445999999999998</v>
      </c>
      <c r="C1330" s="32">
        <v>4.0353000000000003</v>
      </c>
      <c r="D1330" s="32">
        <v>3.1598999999999999</v>
      </c>
      <c r="E1330" s="32">
        <v>4.6367000000000003</v>
      </c>
      <c r="F1330" s="33">
        <v>57</v>
      </c>
      <c r="G1330" s="30" t="s">
        <v>20</v>
      </c>
    </row>
    <row r="1331" spans="1:7">
      <c r="A1331" s="31">
        <v>40626</v>
      </c>
      <c r="B1331" s="32">
        <v>2.8515999999999999</v>
      </c>
      <c r="C1331" s="32">
        <v>4.0270000000000001</v>
      </c>
      <c r="D1331" s="32">
        <v>3.1311</v>
      </c>
      <c r="E1331" s="32">
        <v>4.6097000000000001</v>
      </c>
      <c r="F1331" s="33">
        <v>58</v>
      </c>
      <c r="G1331" s="30" t="s">
        <v>20</v>
      </c>
    </row>
    <row r="1332" spans="1:7">
      <c r="A1332" s="31">
        <v>40627</v>
      </c>
      <c r="B1332" s="32">
        <v>2.8424999999999998</v>
      </c>
      <c r="C1332" s="32">
        <v>4.024</v>
      </c>
      <c r="D1332" s="32">
        <v>3.1073</v>
      </c>
      <c r="E1332" s="32">
        <v>4.5698999999999996</v>
      </c>
      <c r="F1332" s="33">
        <v>59</v>
      </c>
      <c r="G1332" s="30" t="s">
        <v>20</v>
      </c>
    </row>
    <row r="1333" spans="1:7">
      <c r="A1333" s="31">
        <v>40630</v>
      </c>
      <c r="B1333" s="32">
        <v>2.8431000000000002</v>
      </c>
      <c r="C1333" s="32">
        <v>3.9980000000000002</v>
      </c>
      <c r="D1333" s="32">
        <v>3.0935000000000001</v>
      </c>
      <c r="E1333" s="32">
        <v>4.5362</v>
      </c>
      <c r="F1333" s="33">
        <v>60</v>
      </c>
      <c r="G1333" s="30" t="s">
        <v>20</v>
      </c>
    </row>
    <row r="1334" spans="1:7">
      <c r="A1334" s="31">
        <v>40631</v>
      </c>
      <c r="B1334" s="32">
        <v>2.8227000000000002</v>
      </c>
      <c r="C1334" s="32">
        <v>3.9929999999999999</v>
      </c>
      <c r="D1334" s="32">
        <v>3.0817000000000001</v>
      </c>
      <c r="E1334" s="32">
        <v>4.5256999999999996</v>
      </c>
      <c r="F1334" s="33">
        <v>61</v>
      </c>
      <c r="G1334" s="30" t="s">
        <v>20</v>
      </c>
    </row>
    <row r="1335" spans="1:7">
      <c r="A1335" s="31">
        <v>40632</v>
      </c>
      <c r="B1335" s="32">
        <v>2.8277000000000001</v>
      </c>
      <c r="C1335" s="32">
        <v>3.9878</v>
      </c>
      <c r="D1335" s="32">
        <v>3.0653999999999999</v>
      </c>
      <c r="E1335" s="32">
        <v>4.5471000000000004</v>
      </c>
      <c r="F1335" s="33">
        <v>62</v>
      </c>
      <c r="G1335" s="30" t="s">
        <v>20</v>
      </c>
    </row>
    <row r="1336" spans="1:7">
      <c r="A1336" s="31">
        <v>40633</v>
      </c>
      <c r="B1336" s="32">
        <v>2.8229000000000002</v>
      </c>
      <c r="C1336" s="32">
        <v>4.0118999999999998</v>
      </c>
      <c r="D1336" s="32">
        <v>3.0825</v>
      </c>
      <c r="E1336" s="32">
        <v>4.5529999999999999</v>
      </c>
      <c r="F1336" s="33">
        <v>63</v>
      </c>
      <c r="G1336" s="30" t="s">
        <v>20</v>
      </c>
    </row>
    <row r="1337" spans="1:7">
      <c r="A1337" s="31">
        <v>40634</v>
      </c>
      <c r="B1337" s="32">
        <v>2.8454999999999999</v>
      </c>
      <c r="C1337" s="32">
        <v>4.0312000000000001</v>
      </c>
      <c r="D1337" s="32">
        <v>3.0871</v>
      </c>
      <c r="E1337" s="32">
        <v>4.5625</v>
      </c>
      <c r="F1337" s="33">
        <v>64</v>
      </c>
      <c r="G1337" s="30" t="s">
        <v>20</v>
      </c>
    </row>
    <row r="1338" spans="1:7">
      <c r="A1338" s="31">
        <v>40637</v>
      </c>
      <c r="B1338" s="32">
        <v>2.8395000000000001</v>
      </c>
      <c r="C1338" s="32">
        <v>4.0324999999999998</v>
      </c>
      <c r="D1338" s="32">
        <v>3.0710999999999999</v>
      </c>
      <c r="E1338" s="32">
        <v>4.5815999999999999</v>
      </c>
      <c r="F1338" s="33">
        <v>65</v>
      </c>
      <c r="G1338" s="30" t="s">
        <v>20</v>
      </c>
    </row>
    <row r="1339" spans="1:7">
      <c r="A1339" s="31">
        <v>40638</v>
      </c>
      <c r="B1339" s="32">
        <v>2.8388</v>
      </c>
      <c r="C1339" s="32">
        <v>4.0252999999999997</v>
      </c>
      <c r="D1339" s="32">
        <v>3.0767000000000002</v>
      </c>
      <c r="E1339" s="32">
        <v>4.6101000000000001</v>
      </c>
      <c r="F1339" s="33">
        <v>66</v>
      </c>
      <c r="G1339" s="30" t="s">
        <v>20</v>
      </c>
    </row>
    <row r="1340" spans="1:7">
      <c r="A1340" s="31">
        <v>40639</v>
      </c>
      <c r="B1340" s="32">
        <v>2.7986</v>
      </c>
      <c r="C1340" s="32">
        <v>3.9988999999999999</v>
      </c>
      <c r="D1340" s="32">
        <v>3.0497000000000001</v>
      </c>
      <c r="E1340" s="32">
        <v>4.5533000000000001</v>
      </c>
      <c r="F1340" s="33">
        <v>67</v>
      </c>
      <c r="G1340" s="30" t="s">
        <v>20</v>
      </c>
    </row>
    <row r="1341" spans="1:7">
      <c r="A1341" s="31">
        <v>40640</v>
      </c>
      <c r="B1341" s="32">
        <v>2.7863000000000002</v>
      </c>
      <c r="C1341" s="32">
        <v>3.9823</v>
      </c>
      <c r="D1341" s="32">
        <v>3.0348999999999999</v>
      </c>
      <c r="E1341" s="32">
        <v>4.5514999999999999</v>
      </c>
      <c r="F1341" s="33">
        <v>68</v>
      </c>
      <c r="G1341" s="30" t="s">
        <v>20</v>
      </c>
    </row>
    <row r="1342" spans="1:7">
      <c r="A1342" s="31">
        <v>40641</v>
      </c>
      <c r="B1342" s="32">
        <v>2.7488999999999999</v>
      </c>
      <c r="C1342" s="32">
        <v>3.9594</v>
      </c>
      <c r="D1342" s="32">
        <v>3.0097</v>
      </c>
      <c r="E1342" s="32">
        <v>4.5095999999999998</v>
      </c>
      <c r="F1342" s="33">
        <v>69</v>
      </c>
      <c r="G1342" s="30" t="s">
        <v>20</v>
      </c>
    </row>
    <row r="1343" spans="1:7">
      <c r="A1343" s="31">
        <v>40644</v>
      </c>
      <c r="B1343" s="32">
        <v>2.7501000000000002</v>
      </c>
      <c r="C1343" s="32">
        <v>3.9758</v>
      </c>
      <c r="D1343" s="32">
        <v>3.0284</v>
      </c>
      <c r="E1343" s="32">
        <v>4.4960000000000004</v>
      </c>
      <c r="F1343" s="33">
        <v>70</v>
      </c>
      <c r="G1343" s="30" t="s">
        <v>20</v>
      </c>
    </row>
    <row r="1344" spans="1:7">
      <c r="A1344" s="31">
        <v>40645</v>
      </c>
      <c r="B1344" s="32">
        <v>2.7511000000000001</v>
      </c>
      <c r="C1344" s="32">
        <v>3.9725999999999999</v>
      </c>
      <c r="D1344" s="32">
        <v>3.0501999999999998</v>
      </c>
      <c r="E1344" s="32">
        <v>4.4710999999999999</v>
      </c>
      <c r="F1344" s="33">
        <v>71</v>
      </c>
      <c r="G1344" s="30" t="s">
        <v>20</v>
      </c>
    </row>
    <row r="1345" spans="1:7">
      <c r="A1345" s="31">
        <v>40646</v>
      </c>
      <c r="B1345" s="32">
        <v>2.7421000000000002</v>
      </c>
      <c r="C1345" s="32">
        <v>3.9756</v>
      </c>
      <c r="D1345" s="32">
        <v>3.0571000000000002</v>
      </c>
      <c r="E1345" s="32">
        <v>4.4607000000000001</v>
      </c>
      <c r="F1345" s="33">
        <v>72</v>
      </c>
      <c r="G1345" s="30" t="s">
        <v>20</v>
      </c>
    </row>
    <row r="1346" spans="1:7">
      <c r="A1346" s="31">
        <v>40647</v>
      </c>
      <c r="B1346" s="32">
        <v>2.7296999999999998</v>
      </c>
      <c r="C1346" s="32">
        <v>3.9498000000000002</v>
      </c>
      <c r="D1346" s="32">
        <v>3.0562999999999998</v>
      </c>
      <c r="E1346" s="32">
        <v>4.4615</v>
      </c>
      <c r="F1346" s="33">
        <v>73</v>
      </c>
      <c r="G1346" s="30" t="s">
        <v>20</v>
      </c>
    </row>
    <row r="1347" spans="1:7">
      <c r="A1347" s="31">
        <v>40648</v>
      </c>
      <c r="B1347" s="32">
        <v>2.7292999999999998</v>
      </c>
      <c r="C1347" s="32">
        <v>3.9479000000000002</v>
      </c>
      <c r="D1347" s="32">
        <v>3.0596000000000001</v>
      </c>
      <c r="E1347" s="32">
        <v>4.4584000000000001</v>
      </c>
      <c r="F1347" s="33">
        <v>74</v>
      </c>
      <c r="G1347" s="30" t="s">
        <v>20</v>
      </c>
    </row>
    <row r="1348" spans="1:7">
      <c r="A1348" s="31">
        <v>40651</v>
      </c>
      <c r="B1348" s="32">
        <v>2.7608000000000001</v>
      </c>
      <c r="C1348" s="32">
        <v>3.9559000000000002</v>
      </c>
      <c r="D1348" s="32">
        <v>3.0848</v>
      </c>
      <c r="E1348" s="32">
        <v>4.4871999999999996</v>
      </c>
      <c r="F1348" s="33">
        <v>75</v>
      </c>
      <c r="G1348" s="30" t="s">
        <v>20</v>
      </c>
    </row>
    <row r="1349" spans="1:7">
      <c r="A1349" s="31">
        <v>40652</v>
      </c>
      <c r="B1349" s="32">
        <v>2.7921999999999998</v>
      </c>
      <c r="C1349" s="32">
        <v>3.9815</v>
      </c>
      <c r="D1349" s="32">
        <v>3.1112000000000002</v>
      </c>
      <c r="E1349" s="32">
        <v>4.5404</v>
      </c>
      <c r="F1349" s="33">
        <v>76</v>
      </c>
      <c r="G1349" s="30" t="s">
        <v>20</v>
      </c>
    </row>
    <row r="1350" spans="1:7">
      <c r="A1350" s="31">
        <v>40653</v>
      </c>
      <c r="B1350" s="32">
        <v>2.7357999999999998</v>
      </c>
      <c r="C1350" s="32">
        <v>3.9628999999999999</v>
      </c>
      <c r="D1350" s="32">
        <v>3.0621999999999998</v>
      </c>
      <c r="E1350" s="32">
        <v>4.4714999999999998</v>
      </c>
      <c r="F1350" s="33">
        <v>77</v>
      </c>
      <c r="G1350" s="30" t="s">
        <v>20</v>
      </c>
    </row>
    <row r="1351" spans="1:7">
      <c r="A1351" s="31">
        <v>40654</v>
      </c>
      <c r="B1351" s="32">
        <v>2.7183000000000002</v>
      </c>
      <c r="C1351" s="32">
        <v>3.9786999999999999</v>
      </c>
      <c r="D1351" s="32">
        <v>3.0802999999999998</v>
      </c>
      <c r="E1351" s="32">
        <v>4.4989999999999997</v>
      </c>
      <c r="F1351" s="33">
        <v>78</v>
      </c>
      <c r="G1351" s="30" t="s">
        <v>20</v>
      </c>
    </row>
    <row r="1352" spans="1:7">
      <c r="A1352" s="31">
        <v>40655</v>
      </c>
      <c r="B1352" s="32">
        <v>2.7134999999999998</v>
      </c>
      <c r="C1352" s="32">
        <v>3.9535999999999998</v>
      </c>
      <c r="D1352" s="32">
        <v>3.0636000000000001</v>
      </c>
      <c r="E1352" s="32">
        <v>4.4837999999999996</v>
      </c>
      <c r="F1352" s="33">
        <v>79</v>
      </c>
      <c r="G1352" s="30" t="s">
        <v>20</v>
      </c>
    </row>
    <row r="1353" spans="1:7">
      <c r="A1353" s="31">
        <v>40659</v>
      </c>
      <c r="B1353" s="32">
        <v>2.6974999999999998</v>
      </c>
      <c r="C1353" s="32">
        <v>3.9422999999999999</v>
      </c>
      <c r="D1353" s="32">
        <v>3.0756999999999999</v>
      </c>
      <c r="E1353" s="32">
        <v>4.4503000000000004</v>
      </c>
      <c r="F1353" s="33">
        <v>80</v>
      </c>
      <c r="G1353" s="30" t="s">
        <v>20</v>
      </c>
    </row>
    <row r="1354" spans="1:7">
      <c r="A1354" s="31">
        <v>40660</v>
      </c>
      <c r="B1354" s="32">
        <v>2.6838000000000002</v>
      </c>
      <c r="C1354" s="32">
        <v>3.9420999999999999</v>
      </c>
      <c r="D1354" s="32">
        <v>3.0697999999999999</v>
      </c>
      <c r="E1354" s="32">
        <v>4.4467999999999996</v>
      </c>
      <c r="F1354" s="33">
        <v>81</v>
      </c>
      <c r="G1354" s="30" t="s">
        <v>20</v>
      </c>
    </row>
    <row r="1355" spans="1:7">
      <c r="A1355" s="31">
        <v>40661</v>
      </c>
      <c r="B1355" s="32">
        <v>2.6503999999999999</v>
      </c>
      <c r="C1355" s="32">
        <v>3.9352999999999998</v>
      </c>
      <c r="D1355" s="32">
        <v>3.0385</v>
      </c>
      <c r="E1355" s="32">
        <v>4.4214000000000002</v>
      </c>
      <c r="F1355" s="33">
        <v>82</v>
      </c>
      <c r="G1355" s="30" t="s">
        <v>20</v>
      </c>
    </row>
    <row r="1356" spans="1:7">
      <c r="A1356" s="31">
        <v>40662</v>
      </c>
      <c r="B1356" s="32">
        <v>2.6501000000000001</v>
      </c>
      <c r="C1356" s="32">
        <v>3.9376000000000002</v>
      </c>
      <c r="D1356" s="32">
        <v>3.0533000000000001</v>
      </c>
      <c r="E1356" s="32">
        <v>4.4215</v>
      </c>
      <c r="F1356" s="33">
        <v>83</v>
      </c>
      <c r="G1356" s="30" t="s">
        <v>20</v>
      </c>
    </row>
    <row r="1357" spans="1:7">
      <c r="A1357" s="31">
        <v>40665</v>
      </c>
      <c r="B1357" s="32">
        <v>2.6541000000000001</v>
      </c>
      <c r="C1357" s="32">
        <v>3.9321999999999999</v>
      </c>
      <c r="D1357" s="32">
        <v>3.0546000000000002</v>
      </c>
      <c r="E1357" s="32">
        <v>4.4237000000000002</v>
      </c>
      <c r="F1357" s="33">
        <v>84</v>
      </c>
      <c r="G1357" s="30" t="s">
        <v>20</v>
      </c>
    </row>
    <row r="1358" spans="1:7">
      <c r="A1358" s="31">
        <v>40667</v>
      </c>
      <c r="B1358" s="32">
        <v>2.6499000000000001</v>
      </c>
      <c r="C1358" s="32">
        <v>3.9365999999999999</v>
      </c>
      <c r="D1358" s="32">
        <v>3.0790000000000002</v>
      </c>
      <c r="E1358" s="32">
        <v>4.3686999999999996</v>
      </c>
      <c r="F1358" s="33">
        <v>85</v>
      </c>
      <c r="G1358" s="30" t="s">
        <v>20</v>
      </c>
    </row>
    <row r="1359" spans="1:7">
      <c r="A1359" s="31">
        <v>40668</v>
      </c>
      <c r="B1359" s="32">
        <v>2.6457999999999999</v>
      </c>
      <c r="C1359" s="32">
        <v>3.9405999999999999</v>
      </c>
      <c r="D1359" s="32">
        <v>3.0884999999999998</v>
      </c>
      <c r="E1359" s="32">
        <v>4.3605</v>
      </c>
      <c r="F1359" s="33">
        <v>86</v>
      </c>
      <c r="G1359" s="30" t="s">
        <v>20</v>
      </c>
    </row>
    <row r="1360" spans="1:7">
      <c r="A1360" s="31">
        <v>40669</v>
      </c>
      <c r="B1360" s="32">
        <v>2.7269999999999999</v>
      </c>
      <c r="C1360" s="32">
        <v>3.96</v>
      </c>
      <c r="D1360" s="32">
        <v>3.1236000000000002</v>
      </c>
      <c r="E1360" s="32">
        <v>4.4652000000000003</v>
      </c>
      <c r="F1360" s="33">
        <v>87</v>
      </c>
      <c r="G1360" s="30" t="s">
        <v>20</v>
      </c>
    </row>
    <row r="1361" spans="1:7">
      <c r="A1361" s="31">
        <v>40672</v>
      </c>
      <c r="B1361" s="32">
        <v>2.7189999999999999</v>
      </c>
      <c r="C1361" s="32">
        <v>3.9215</v>
      </c>
      <c r="D1361" s="32">
        <v>3.1092</v>
      </c>
      <c r="E1361" s="32">
        <v>4.4466000000000001</v>
      </c>
      <c r="F1361" s="33">
        <v>88</v>
      </c>
      <c r="G1361" s="30" t="s">
        <v>20</v>
      </c>
    </row>
    <row r="1362" spans="1:7">
      <c r="A1362" s="31">
        <v>40673</v>
      </c>
      <c r="B1362" s="32">
        <v>2.7361</v>
      </c>
      <c r="C1362" s="32">
        <v>3.9283999999999999</v>
      </c>
      <c r="D1362" s="32">
        <v>3.1194000000000002</v>
      </c>
      <c r="E1362" s="32">
        <v>4.4782999999999999</v>
      </c>
      <c r="F1362" s="33">
        <v>89</v>
      </c>
      <c r="G1362" s="30" t="s">
        <v>20</v>
      </c>
    </row>
    <row r="1363" spans="1:7">
      <c r="A1363" s="31">
        <v>40674</v>
      </c>
      <c r="B1363" s="32">
        <v>2.7201</v>
      </c>
      <c r="C1363" s="32">
        <v>3.9192999999999998</v>
      </c>
      <c r="D1363" s="32">
        <v>3.0948000000000002</v>
      </c>
      <c r="E1363" s="32">
        <v>4.4611000000000001</v>
      </c>
      <c r="F1363" s="33">
        <v>90</v>
      </c>
      <c r="G1363" s="30" t="s">
        <v>20</v>
      </c>
    </row>
    <row r="1364" spans="1:7">
      <c r="A1364" s="31">
        <v>40675</v>
      </c>
      <c r="B1364" s="32">
        <v>2.7572999999999999</v>
      </c>
      <c r="C1364" s="32">
        <v>3.9146999999999998</v>
      </c>
      <c r="D1364" s="32">
        <v>3.1101999999999999</v>
      </c>
      <c r="E1364" s="32">
        <v>4.4931999999999999</v>
      </c>
      <c r="F1364" s="33">
        <v>91</v>
      </c>
      <c r="G1364" s="30" t="s">
        <v>20</v>
      </c>
    </row>
    <row r="1365" spans="1:7">
      <c r="A1365" s="31">
        <v>40676</v>
      </c>
      <c r="B1365" s="32">
        <v>2.7321</v>
      </c>
      <c r="C1365" s="32">
        <v>3.9135</v>
      </c>
      <c r="D1365" s="32">
        <v>3.0964999999999998</v>
      </c>
      <c r="E1365" s="32">
        <v>4.4471999999999996</v>
      </c>
      <c r="F1365" s="33">
        <v>92</v>
      </c>
      <c r="G1365" s="30" t="s">
        <v>20</v>
      </c>
    </row>
    <row r="1366" spans="1:7">
      <c r="A1366" s="31">
        <v>40679</v>
      </c>
      <c r="B1366" s="32">
        <v>2.7816999999999998</v>
      </c>
      <c r="C1366" s="32">
        <v>3.9329999999999998</v>
      </c>
      <c r="D1366" s="32">
        <v>3.1345000000000001</v>
      </c>
      <c r="E1366" s="32">
        <v>4.5064000000000002</v>
      </c>
      <c r="F1366" s="33">
        <v>93</v>
      </c>
      <c r="G1366" s="30" t="s">
        <v>20</v>
      </c>
    </row>
    <row r="1367" spans="1:7">
      <c r="A1367" s="31">
        <v>40680</v>
      </c>
      <c r="B1367" s="32">
        <v>2.7707000000000002</v>
      </c>
      <c r="C1367" s="32">
        <v>3.9268999999999998</v>
      </c>
      <c r="D1367" s="32">
        <v>3.1271</v>
      </c>
      <c r="E1367" s="32">
        <v>4.5124000000000004</v>
      </c>
      <c r="F1367" s="33">
        <v>94</v>
      </c>
      <c r="G1367" s="30" t="s">
        <v>20</v>
      </c>
    </row>
    <row r="1368" spans="1:7">
      <c r="A1368" s="31">
        <v>40681</v>
      </c>
      <c r="B1368" s="32">
        <v>2.7501000000000002</v>
      </c>
      <c r="C1368" s="32">
        <v>3.9205000000000001</v>
      </c>
      <c r="D1368" s="32">
        <v>3.1227</v>
      </c>
      <c r="E1368" s="32">
        <v>4.4570999999999996</v>
      </c>
      <c r="F1368" s="33">
        <v>95</v>
      </c>
      <c r="G1368" s="30" t="s">
        <v>20</v>
      </c>
    </row>
    <row r="1369" spans="1:7">
      <c r="A1369" s="31">
        <v>40682</v>
      </c>
      <c r="B1369" s="32">
        <v>2.7570000000000001</v>
      </c>
      <c r="C1369" s="32">
        <v>3.9205000000000001</v>
      </c>
      <c r="D1369" s="32">
        <v>3.1214</v>
      </c>
      <c r="E1369" s="32">
        <v>4.4535999999999998</v>
      </c>
      <c r="F1369" s="33">
        <v>96</v>
      </c>
      <c r="G1369" s="30" t="s">
        <v>20</v>
      </c>
    </row>
    <row r="1370" spans="1:7">
      <c r="A1370" s="31">
        <v>40683</v>
      </c>
      <c r="B1370" s="32">
        <v>2.7376999999999998</v>
      </c>
      <c r="C1370" s="32">
        <v>3.9207000000000001</v>
      </c>
      <c r="D1370" s="32">
        <v>3.1135000000000002</v>
      </c>
      <c r="E1370" s="32">
        <v>4.4503000000000004</v>
      </c>
      <c r="F1370" s="33">
        <v>97</v>
      </c>
      <c r="G1370" s="30" t="s">
        <v>20</v>
      </c>
    </row>
    <row r="1371" spans="1:7">
      <c r="A1371" s="31">
        <v>40686</v>
      </c>
      <c r="B1371" s="32">
        <v>2.8193000000000001</v>
      </c>
      <c r="C1371" s="32">
        <v>3.9437000000000002</v>
      </c>
      <c r="D1371" s="32">
        <v>3.1928999999999998</v>
      </c>
      <c r="E1371" s="32">
        <v>4.5502000000000002</v>
      </c>
      <c r="F1371" s="33">
        <v>98</v>
      </c>
      <c r="G1371" s="30" t="s">
        <v>20</v>
      </c>
    </row>
    <row r="1372" spans="1:7">
      <c r="A1372" s="31">
        <v>40687</v>
      </c>
      <c r="B1372" s="32">
        <v>2.8024</v>
      </c>
      <c r="C1372" s="32">
        <v>3.9481000000000002</v>
      </c>
      <c r="D1372" s="32">
        <v>3.1766999999999999</v>
      </c>
      <c r="E1372" s="32">
        <v>4.5195999999999996</v>
      </c>
      <c r="F1372" s="33">
        <v>99</v>
      </c>
      <c r="G1372" s="30" t="s">
        <v>20</v>
      </c>
    </row>
    <row r="1373" spans="1:7">
      <c r="A1373" s="31">
        <v>40688</v>
      </c>
      <c r="B1373" s="32">
        <v>2.81</v>
      </c>
      <c r="C1373" s="32">
        <v>3.9510999999999998</v>
      </c>
      <c r="D1373" s="32">
        <v>3.2038000000000002</v>
      </c>
      <c r="E1373" s="32">
        <v>4.5411999999999999</v>
      </c>
      <c r="F1373" s="33">
        <v>100</v>
      </c>
      <c r="G1373" s="30" t="s">
        <v>20</v>
      </c>
    </row>
    <row r="1374" spans="1:7">
      <c r="A1374" s="31">
        <v>40689</v>
      </c>
      <c r="B1374" s="32">
        <v>2.8033000000000001</v>
      </c>
      <c r="C1374" s="32">
        <v>3.9685000000000001</v>
      </c>
      <c r="D1374" s="32">
        <v>3.2195</v>
      </c>
      <c r="E1374" s="32">
        <v>4.5651999999999999</v>
      </c>
      <c r="F1374" s="33">
        <v>101</v>
      </c>
      <c r="G1374" s="30" t="s">
        <v>20</v>
      </c>
    </row>
    <row r="1375" spans="1:7">
      <c r="A1375" s="31">
        <v>40690</v>
      </c>
      <c r="B1375" s="32">
        <v>2.8003</v>
      </c>
      <c r="C1375" s="32">
        <v>3.9784999999999999</v>
      </c>
      <c r="D1375" s="32">
        <v>3.2612000000000001</v>
      </c>
      <c r="E1375" s="32">
        <v>4.5944000000000003</v>
      </c>
      <c r="F1375" s="33">
        <v>102</v>
      </c>
      <c r="G1375" s="30" t="s">
        <v>20</v>
      </c>
    </row>
    <row r="1376" spans="1:7">
      <c r="A1376" s="31">
        <v>40693</v>
      </c>
      <c r="B1376" s="32">
        <v>2.7810000000000001</v>
      </c>
      <c r="C1376" s="32">
        <v>3.9725999999999999</v>
      </c>
      <c r="D1376" s="32">
        <v>3.2694000000000001</v>
      </c>
      <c r="E1376" s="32">
        <v>4.5827999999999998</v>
      </c>
      <c r="F1376" s="33">
        <v>103</v>
      </c>
      <c r="G1376" s="30" t="s">
        <v>20</v>
      </c>
    </row>
    <row r="1377" spans="1:7">
      <c r="A1377" s="31">
        <v>40694</v>
      </c>
      <c r="B1377" s="32">
        <v>2.7467999999999999</v>
      </c>
      <c r="C1377" s="32">
        <v>3.9569000000000001</v>
      </c>
      <c r="D1377" s="32">
        <v>3.2254</v>
      </c>
      <c r="E1377" s="32">
        <v>4.5312000000000001</v>
      </c>
      <c r="F1377" s="33">
        <v>104</v>
      </c>
      <c r="G1377" s="30" t="s">
        <v>20</v>
      </c>
    </row>
    <row r="1378" spans="1:7">
      <c r="A1378" s="31">
        <v>40695</v>
      </c>
      <c r="B1378" s="32">
        <v>2.7479</v>
      </c>
      <c r="C1378" s="32">
        <v>3.9594999999999998</v>
      </c>
      <c r="D1378" s="32">
        <v>3.2403</v>
      </c>
      <c r="E1378" s="32">
        <v>4.5084</v>
      </c>
      <c r="F1378" s="33">
        <v>105</v>
      </c>
      <c r="G1378" s="30" t="s">
        <v>20</v>
      </c>
    </row>
    <row r="1379" spans="1:7">
      <c r="A1379" s="31">
        <v>40696</v>
      </c>
      <c r="B1379" s="32">
        <v>2.7578</v>
      </c>
      <c r="C1379" s="32">
        <v>3.9740000000000002</v>
      </c>
      <c r="D1379" s="32">
        <v>3.2665999999999999</v>
      </c>
      <c r="E1379" s="32">
        <v>4.5145999999999997</v>
      </c>
      <c r="F1379" s="33">
        <v>106</v>
      </c>
      <c r="G1379" s="30" t="s">
        <v>20</v>
      </c>
    </row>
    <row r="1380" spans="1:7">
      <c r="A1380" s="31">
        <v>40697</v>
      </c>
      <c r="B1380" s="32">
        <v>2.7315</v>
      </c>
      <c r="C1380" s="32">
        <v>3.9598</v>
      </c>
      <c r="D1380" s="32">
        <v>3.2448999999999999</v>
      </c>
      <c r="E1380" s="32">
        <v>4.4617000000000004</v>
      </c>
      <c r="F1380" s="33">
        <v>107</v>
      </c>
      <c r="G1380" s="30" t="s">
        <v>20</v>
      </c>
    </row>
    <row r="1381" spans="1:7">
      <c r="A1381" s="31">
        <v>40700</v>
      </c>
      <c r="B1381" s="32">
        <v>2.7071000000000001</v>
      </c>
      <c r="C1381" s="32">
        <v>3.9621</v>
      </c>
      <c r="D1381" s="32">
        <v>3.2355999999999998</v>
      </c>
      <c r="E1381" s="32">
        <v>4.4451000000000001</v>
      </c>
      <c r="F1381" s="33">
        <v>108</v>
      </c>
      <c r="G1381" s="30" t="s">
        <v>20</v>
      </c>
    </row>
    <row r="1382" spans="1:7">
      <c r="A1382" s="31">
        <v>40701</v>
      </c>
      <c r="B1382" s="32">
        <v>2.6890999999999998</v>
      </c>
      <c r="C1382" s="32">
        <v>3.9476</v>
      </c>
      <c r="D1382" s="32">
        <v>3.2277</v>
      </c>
      <c r="E1382" s="32">
        <v>4.4257999999999997</v>
      </c>
      <c r="F1382" s="33">
        <v>109</v>
      </c>
      <c r="G1382" s="30" t="s">
        <v>20</v>
      </c>
    </row>
    <row r="1383" spans="1:7">
      <c r="A1383" s="31">
        <v>40702</v>
      </c>
      <c r="B1383" s="32">
        <v>2.6943000000000001</v>
      </c>
      <c r="C1383" s="32">
        <v>3.9489999999999998</v>
      </c>
      <c r="D1383" s="32">
        <v>3.2216</v>
      </c>
      <c r="E1383" s="32">
        <v>4.4097999999999997</v>
      </c>
      <c r="F1383" s="33">
        <v>110</v>
      </c>
      <c r="G1383" s="30" t="s">
        <v>20</v>
      </c>
    </row>
    <row r="1384" spans="1:7">
      <c r="A1384" s="31">
        <v>40703</v>
      </c>
      <c r="B1384" s="32">
        <v>2.7040000000000002</v>
      </c>
      <c r="C1384" s="32">
        <v>3.9550000000000001</v>
      </c>
      <c r="D1384" s="32">
        <v>3.2303000000000002</v>
      </c>
      <c r="E1384" s="32">
        <v>4.4473000000000003</v>
      </c>
      <c r="F1384" s="33">
        <v>111</v>
      </c>
      <c r="G1384" s="30" t="s">
        <v>20</v>
      </c>
    </row>
    <row r="1385" spans="1:7">
      <c r="A1385" s="31">
        <v>40704</v>
      </c>
      <c r="B1385" s="32">
        <v>2.7216</v>
      </c>
      <c r="C1385" s="32">
        <v>3.9413</v>
      </c>
      <c r="D1385" s="32">
        <v>3.2336</v>
      </c>
      <c r="E1385" s="32">
        <v>4.4279000000000002</v>
      </c>
      <c r="F1385" s="33">
        <v>112</v>
      </c>
      <c r="G1385" s="30" t="s">
        <v>20</v>
      </c>
    </row>
    <row r="1386" spans="1:7">
      <c r="A1386" s="31">
        <v>40707</v>
      </c>
      <c r="B1386" s="32">
        <v>2.7425999999999999</v>
      </c>
      <c r="C1386" s="32">
        <v>3.9323999999999999</v>
      </c>
      <c r="D1386" s="32">
        <v>3.2587999999999999</v>
      </c>
      <c r="E1386" s="32">
        <v>4.4589999999999996</v>
      </c>
      <c r="F1386" s="33">
        <v>113</v>
      </c>
      <c r="G1386" s="30" t="s">
        <v>20</v>
      </c>
    </row>
    <row r="1387" spans="1:7">
      <c r="A1387" s="31">
        <v>40708</v>
      </c>
      <c r="B1387" s="32">
        <v>2.7202999999999999</v>
      </c>
      <c r="C1387" s="32">
        <v>3.9335</v>
      </c>
      <c r="D1387" s="32">
        <v>3.242</v>
      </c>
      <c r="E1387" s="32">
        <v>4.46</v>
      </c>
      <c r="F1387" s="33">
        <v>114</v>
      </c>
      <c r="G1387" s="30" t="s">
        <v>20</v>
      </c>
    </row>
    <row r="1388" spans="1:7">
      <c r="A1388" s="31">
        <v>40709</v>
      </c>
      <c r="B1388" s="32">
        <v>2.7498999999999998</v>
      </c>
      <c r="C1388" s="32">
        <v>3.9432999999999998</v>
      </c>
      <c r="D1388" s="32">
        <v>3.2366000000000001</v>
      </c>
      <c r="E1388" s="32">
        <v>4.4831000000000003</v>
      </c>
      <c r="F1388" s="33">
        <v>115</v>
      </c>
      <c r="G1388" s="30" t="s">
        <v>20</v>
      </c>
    </row>
    <row r="1389" spans="1:7">
      <c r="A1389" s="31">
        <v>40710</v>
      </c>
      <c r="B1389" s="32">
        <v>2.8069000000000002</v>
      </c>
      <c r="C1389" s="32">
        <v>3.9678</v>
      </c>
      <c r="D1389" s="32">
        <v>3.2968999999999999</v>
      </c>
      <c r="E1389" s="32">
        <v>4.53</v>
      </c>
      <c r="F1389" s="33">
        <v>116</v>
      </c>
      <c r="G1389" s="30" t="s">
        <v>20</v>
      </c>
    </row>
    <row r="1390" spans="1:7">
      <c r="A1390" s="31">
        <v>40711</v>
      </c>
      <c r="B1390" s="32">
        <v>2.8077000000000001</v>
      </c>
      <c r="C1390" s="32">
        <v>3.9788000000000001</v>
      </c>
      <c r="D1390" s="32">
        <v>3.3081</v>
      </c>
      <c r="E1390" s="32">
        <v>4.5278</v>
      </c>
      <c r="F1390" s="33">
        <v>117</v>
      </c>
      <c r="G1390" s="30" t="s">
        <v>20</v>
      </c>
    </row>
    <row r="1391" spans="1:7">
      <c r="A1391" s="31">
        <v>40714</v>
      </c>
      <c r="B1391" s="32">
        <v>2.8058000000000001</v>
      </c>
      <c r="C1391" s="32">
        <v>3.9929999999999999</v>
      </c>
      <c r="D1391" s="32">
        <v>3.3149000000000002</v>
      </c>
      <c r="E1391" s="32">
        <v>4.5328999999999997</v>
      </c>
      <c r="F1391" s="33">
        <v>118</v>
      </c>
      <c r="G1391" s="30" t="s">
        <v>20</v>
      </c>
    </row>
    <row r="1392" spans="1:7">
      <c r="A1392" s="31">
        <v>40715</v>
      </c>
      <c r="B1392" s="32">
        <v>2.7776000000000001</v>
      </c>
      <c r="C1392" s="32">
        <v>3.9847999999999999</v>
      </c>
      <c r="D1392" s="32">
        <v>3.2907999999999999</v>
      </c>
      <c r="E1392" s="32">
        <v>4.4983000000000004</v>
      </c>
      <c r="F1392" s="33">
        <v>119</v>
      </c>
      <c r="G1392" s="30" t="s">
        <v>20</v>
      </c>
    </row>
    <row r="1393" spans="1:7">
      <c r="A1393" s="31">
        <v>40716</v>
      </c>
      <c r="B1393" s="32">
        <v>2.7660999999999998</v>
      </c>
      <c r="C1393" s="32">
        <v>3.9845999999999999</v>
      </c>
      <c r="D1393" s="32">
        <v>3.2883</v>
      </c>
      <c r="E1393" s="32">
        <v>4.4705000000000004</v>
      </c>
      <c r="F1393" s="33">
        <v>120</v>
      </c>
      <c r="G1393" s="30" t="s">
        <v>20</v>
      </c>
    </row>
    <row r="1394" spans="1:7">
      <c r="A1394" s="31">
        <v>40718</v>
      </c>
      <c r="B1394" s="32">
        <v>2.7913999999999999</v>
      </c>
      <c r="C1394" s="32">
        <v>3.9904999999999999</v>
      </c>
      <c r="D1394" s="32">
        <v>3.3374999999999999</v>
      </c>
      <c r="E1394" s="32">
        <v>4.4706000000000001</v>
      </c>
      <c r="F1394" s="33">
        <v>121</v>
      </c>
      <c r="G1394" s="30" t="s">
        <v>20</v>
      </c>
    </row>
    <row r="1395" spans="1:7">
      <c r="A1395" s="31">
        <v>40721</v>
      </c>
      <c r="B1395" s="32">
        <v>2.8201000000000001</v>
      </c>
      <c r="C1395" s="32">
        <v>4.0011999999999999</v>
      </c>
      <c r="D1395" s="32">
        <v>3.3693</v>
      </c>
      <c r="E1395" s="32">
        <v>4.5004999999999997</v>
      </c>
      <c r="F1395" s="33">
        <v>122</v>
      </c>
      <c r="G1395" s="30" t="s">
        <v>20</v>
      </c>
    </row>
    <row r="1396" spans="1:7">
      <c r="A1396" s="31">
        <v>40722</v>
      </c>
      <c r="B1396" s="32">
        <v>2.8054999999999999</v>
      </c>
      <c r="C1396" s="32">
        <v>4.0067000000000004</v>
      </c>
      <c r="D1396" s="32">
        <v>3.3639999999999999</v>
      </c>
      <c r="E1396" s="32">
        <v>4.4734999999999996</v>
      </c>
      <c r="F1396" s="33">
        <v>123</v>
      </c>
      <c r="G1396" s="30" t="s">
        <v>20</v>
      </c>
    </row>
    <row r="1397" spans="1:7">
      <c r="A1397" s="31">
        <v>40723</v>
      </c>
      <c r="B1397" s="32">
        <v>2.7877000000000001</v>
      </c>
      <c r="C1397" s="32">
        <v>4.0095000000000001</v>
      </c>
      <c r="D1397" s="32">
        <v>3.3519999999999999</v>
      </c>
      <c r="E1397" s="32">
        <v>4.4631999999999996</v>
      </c>
      <c r="F1397" s="33">
        <v>124</v>
      </c>
      <c r="G1397" s="30" t="s">
        <v>20</v>
      </c>
    </row>
    <row r="1398" spans="1:7">
      <c r="A1398" s="31">
        <v>40724</v>
      </c>
      <c r="B1398" s="32">
        <v>2.7517</v>
      </c>
      <c r="C1398" s="32">
        <v>3.9866000000000001</v>
      </c>
      <c r="D1398" s="32">
        <v>3.3003999999999998</v>
      </c>
      <c r="E1398" s="32">
        <v>4.4101999999999997</v>
      </c>
      <c r="F1398" s="33">
        <v>125</v>
      </c>
      <c r="G1398" s="30" t="s">
        <v>20</v>
      </c>
    </row>
    <row r="1399" spans="1:7">
      <c r="A1399" s="31">
        <v>40725</v>
      </c>
      <c r="B1399" s="32">
        <v>2.7273000000000001</v>
      </c>
      <c r="C1399" s="32">
        <v>3.9626000000000001</v>
      </c>
      <c r="D1399" s="32">
        <v>3.2231000000000001</v>
      </c>
      <c r="E1399" s="32">
        <v>4.3678999999999997</v>
      </c>
      <c r="F1399" s="33">
        <v>126</v>
      </c>
      <c r="G1399" s="30" t="s">
        <v>20</v>
      </c>
    </row>
    <row r="1400" spans="1:7">
      <c r="A1400" s="31">
        <v>40728</v>
      </c>
      <c r="B1400" s="32">
        <v>2.7155999999999998</v>
      </c>
      <c r="C1400" s="32">
        <v>3.9462999999999999</v>
      </c>
      <c r="D1400" s="32">
        <v>3.2002000000000002</v>
      </c>
      <c r="E1400" s="32">
        <v>4.3796999999999997</v>
      </c>
      <c r="F1400" s="33">
        <v>127</v>
      </c>
      <c r="G1400" s="30" t="s">
        <v>20</v>
      </c>
    </row>
    <row r="1401" spans="1:7">
      <c r="A1401" s="31">
        <v>40729</v>
      </c>
      <c r="B1401" s="32">
        <v>2.7265999999999999</v>
      </c>
      <c r="C1401" s="32">
        <v>3.9487000000000001</v>
      </c>
      <c r="D1401" s="32">
        <v>3.2288000000000001</v>
      </c>
      <c r="E1401" s="32">
        <v>4.3818000000000001</v>
      </c>
      <c r="F1401" s="33">
        <v>128</v>
      </c>
      <c r="G1401" s="30" t="s">
        <v>20</v>
      </c>
    </row>
    <row r="1402" spans="1:7">
      <c r="A1402" s="31">
        <v>40730</v>
      </c>
      <c r="B1402" s="32">
        <v>2.7530999999999999</v>
      </c>
      <c r="C1402" s="32">
        <v>3.9531000000000001</v>
      </c>
      <c r="D1402" s="32">
        <v>3.2635000000000001</v>
      </c>
      <c r="E1402" s="32">
        <v>4.4062999999999999</v>
      </c>
      <c r="F1402" s="33">
        <v>129</v>
      </c>
      <c r="G1402" s="30" t="s">
        <v>20</v>
      </c>
    </row>
    <row r="1403" spans="1:7">
      <c r="A1403" s="31">
        <v>40731</v>
      </c>
      <c r="B1403" s="32">
        <v>2.7597</v>
      </c>
      <c r="C1403" s="32">
        <v>3.9498000000000002</v>
      </c>
      <c r="D1403" s="32">
        <v>3.2867000000000002</v>
      </c>
      <c r="E1403" s="32">
        <v>4.4115000000000002</v>
      </c>
      <c r="F1403" s="33">
        <v>130</v>
      </c>
      <c r="G1403" s="30" t="s">
        <v>20</v>
      </c>
    </row>
    <row r="1404" spans="1:7">
      <c r="A1404" s="31">
        <v>40732</v>
      </c>
      <c r="B1404" s="32">
        <v>2.7505000000000002</v>
      </c>
      <c r="C1404" s="32">
        <v>3.9344999999999999</v>
      </c>
      <c r="D1404" s="32">
        <v>3.2397</v>
      </c>
      <c r="E1404" s="32">
        <v>4.3921999999999999</v>
      </c>
      <c r="F1404" s="33">
        <v>131</v>
      </c>
      <c r="G1404" s="30" t="s">
        <v>20</v>
      </c>
    </row>
    <row r="1405" spans="1:7">
      <c r="A1405" s="31">
        <v>40735</v>
      </c>
      <c r="B1405" s="32">
        <v>2.8123</v>
      </c>
      <c r="C1405" s="32">
        <v>3.9742999999999999</v>
      </c>
      <c r="D1405" s="32">
        <v>3.3571</v>
      </c>
      <c r="E1405" s="32">
        <v>4.4862000000000002</v>
      </c>
      <c r="F1405" s="33">
        <v>132</v>
      </c>
      <c r="G1405" s="30" t="s">
        <v>20</v>
      </c>
    </row>
    <row r="1406" spans="1:7">
      <c r="A1406" s="31">
        <v>40736</v>
      </c>
      <c r="B1406" s="32">
        <v>2.9039000000000001</v>
      </c>
      <c r="C1406" s="32">
        <v>4.0382999999999996</v>
      </c>
      <c r="D1406" s="32">
        <v>3.4817</v>
      </c>
      <c r="E1406" s="32">
        <v>4.5946999999999996</v>
      </c>
      <c r="F1406" s="33">
        <v>133</v>
      </c>
      <c r="G1406" s="30" t="s">
        <v>20</v>
      </c>
    </row>
    <row r="1407" spans="1:7">
      <c r="A1407" s="31">
        <v>40737</v>
      </c>
      <c r="B1407" s="32">
        <v>2.8658000000000001</v>
      </c>
      <c r="C1407" s="32">
        <v>4.0288000000000004</v>
      </c>
      <c r="D1407" s="32">
        <v>3.4472</v>
      </c>
      <c r="E1407" s="32">
        <v>4.5686</v>
      </c>
      <c r="F1407" s="33">
        <v>134</v>
      </c>
      <c r="G1407" s="30" t="s">
        <v>20</v>
      </c>
    </row>
    <row r="1408" spans="1:7">
      <c r="A1408" s="31">
        <v>40738</v>
      </c>
      <c r="B1408" s="32">
        <v>2.8309000000000002</v>
      </c>
      <c r="C1408" s="32">
        <v>4.0290999999999997</v>
      </c>
      <c r="D1408" s="32">
        <v>3.4742999999999999</v>
      </c>
      <c r="E1408" s="32">
        <v>4.5681000000000003</v>
      </c>
      <c r="F1408" s="33">
        <v>135</v>
      </c>
      <c r="G1408" s="30" t="s">
        <v>20</v>
      </c>
    </row>
    <row r="1409" spans="1:7">
      <c r="A1409" s="31">
        <v>40739</v>
      </c>
      <c r="B1409" s="32">
        <v>2.8544999999999998</v>
      </c>
      <c r="C1409" s="32">
        <v>4.0343</v>
      </c>
      <c r="D1409" s="32">
        <v>3.4908999999999999</v>
      </c>
      <c r="E1409" s="32">
        <v>4.593</v>
      </c>
      <c r="F1409" s="33">
        <v>136</v>
      </c>
      <c r="G1409" s="30" t="s">
        <v>20</v>
      </c>
    </row>
    <row r="1410" spans="1:7">
      <c r="A1410" s="31">
        <v>40742</v>
      </c>
      <c r="B1410" s="32">
        <v>2.8753000000000002</v>
      </c>
      <c r="C1410" s="32">
        <v>4.0401999999999996</v>
      </c>
      <c r="D1410" s="32">
        <v>3.5204</v>
      </c>
      <c r="E1410" s="32">
        <v>4.6279000000000003</v>
      </c>
      <c r="F1410" s="33">
        <v>137</v>
      </c>
      <c r="G1410" s="30" t="s">
        <v>20</v>
      </c>
    </row>
    <row r="1411" spans="1:7">
      <c r="A1411" s="31">
        <v>40743</v>
      </c>
      <c r="B1411" s="32">
        <v>2.8372000000000002</v>
      </c>
      <c r="C1411" s="32">
        <v>4.0242000000000004</v>
      </c>
      <c r="D1411" s="32">
        <v>3.4546999999999999</v>
      </c>
      <c r="E1411" s="32">
        <v>4.5792000000000002</v>
      </c>
      <c r="F1411" s="33">
        <v>138</v>
      </c>
      <c r="G1411" s="30" t="s">
        <v>20</v>
      </c>
    </row>
    <row r="1412" spans="1:7">
      <c r="A1412" s="31">
        <v>40744</v>
      </c>
      <c r="B1412" s="32">
        <v>2.8218000000000001</v>
      </c>
      <c r="C1412" s="32">
        <v>4.0014000000000003</v>
      </c>
      <c r="D1412" s="32">
        <v>3.4325000000000001</v>
      </c>
      <c r="E1412" s="32">
        <v>4.5469999999999997</v>
      </c>
      <c r="F1412" s="33">
        <v>139</v>
      </c>
      <c r="G1412" s="30" t="s">
        <v>20</v>
      </c>
    </row>
    <row r="1413" spans="1:7">
      <c r="A1413" s="31">
        <v>40745</v>
      </c>
      <c r="B1413" s="32">
        <v>2.8064</v>
      </c>
      <c r="C1413" s="32">
        <v>3.9914000000000001</v>
      </c>
      <c r="D1413" s="32">
        <v>3.4127999999999998</v>
      </c>
      <c r="E1413" s="32">
        <v>4.5358999999999998</v>
      </c>
      <c r="F1413" s="33">
        <v>140</v>
      </c>
      <c r="G1413" s="30" t="s">
        <v>20</v>
      </c>
    </row>
    <row r="1414" spans="1:7">
      <c r="A1414" s="31">
        <v>40746</v>
      </c>
      <c r="B1414" s="32">
        <v>2.7601</v>
      </c>
      <c r="C1414" s="32">
        <v>3.976</v>
      </c>
      <c r="D1414" s="32">
        <v>3.3563999999999998</v>
      </c>
      <c r="E1414" s="32">
        <v>4.4962</v>
      </c>
      <c r="F1414" s="33">
        <v>141</v>
      </c>
      <c r="G1414" s="30" t="s">
        <v>20</v>
      </c>
    </row>
    <row r="1415" spans="1:7">
      <c r="A1415" s="31">
        <v>40749</v>
      </c>
      <c r="B1415" s="32">
        <v>2.7877999999999998</v>
      </c>
      <c r="C1415" s="32">
        <v>4.0065</v>
      </c>
      <c r="D1415" s="32">
        <v>3.4605999999999999</v>
      </c>
      <c r="E1415" s="32">
        <v>4.5378999999999996</v>
      </c>
      <c r="F1415" s="33">
        <v>142</v>
      </c>
      <c r="G1415" s="30" t="s">
        <v>20</v>
      </c>
    </row>
    <row r="1416" spans="1:7">
      <c r="A1416" s="31">
        <v>40750</v>
      </c>
      <c r="B1416" s="32">
        <v>2.7654000000000001</v>
      </c>
      <c r="C1416" s="32">
        <v>4.0042999999999997</v>
      </c>
      <c r="D1416" s="32">
        <v>3.4447000000000001</v>
      </c>
      <c r="E1416" s="32">
        <v>4.5297999999999998</v>
      </c>
      <c r="F1416" s="33">
        <v>143</v>
      </c>
      <c r="G1416" s="30" t="s">
        <v>20</v>
      </c>
    </row>
    <row r="1417" spans="1:7">
      <c r="A1417" s="31">
        <v>40751</v>
      </c>
      <c r="B1417" s="32">
        <v>2.7644000000000002</v>
      </c>
      <c r="C1417" s="32">
        <v>4.0060000000000002</v>
      </c>
      <c r="D1417" s="32">
        <v>3.4563000000000001</v>
      </c>
      <c r="E1417" s="32">
        <v>4.5399000000000003</v>
      </c>
      <c r="F1417" s="33">
        <v>144</v>
      </c>
      <c r="G1417" s="30" t="s">
        <v>20</v>
      </c>
    </row>
    <row r="1418" spans="1:7">
      <c r="A1418" s="31">
        <v>40752</v>
      </c>
      <c r="B1418" s="32">
        <v>2.7879999999999998</v>
      </c>
      <c r="C1418" s="32">
        <v>4.0082000000000004</v>
      </c>
      <c r="D1418" s="32">
        <v>3.4794999999999998</v>
      </c>
      <c r="E1418" s="32">
        <v>4.5599999999999996</v>
      </c>
      <c r="F1418" s="33">
        <v>145</v>
      </c>
      <c r="G1418" s="30" t="s">
        <v>20</v>
      </c>
    </row>
    <row r="1419" spans="1:7">
      <c r="A1419" s="31">
        <v>40753</v>
      </c>
      <c r="B1419" s="32">
        <v>2.8109000000000002</v>
      </c>
      <c r="C1419" s="32">
        <v>4.0125000000000002</v>
      </c>
      <c r="D1419" s="32">
        <v>3.508</v>
      </c>
      <c r="E1419" s="32">
        <v>4.5768000000000004</v>
      </c>
      <c r="F1419" s="33">
        <v>146</v>
      </c>
      <c r="G1419" s="30" t="s">
        <v>20</v>
      </c>
    </row>
    <row r="1420" spans="1:7">
      <c r="A1420" s="31">
        <v>40756</v>
      </c>
      <c r="B1420" s="32">
        <v>2.7683</v>
      </c>
      <c r="C1420" s="32">
        <v>3.9859</v>
      </c>
      <c r="D1420" s="32">
        <v>3.4973000000000001</v>
      </c>
      <c r="E1420" s="32">
        <v>4.5430999999999999</v>
      </c>
      <c r="F1420" s="33">
        <v>147</v>
      </c>
      <c r="G1420" s="30" t="s">
        <v>20</v>
      </c>
    </row>
    <row r="1421" spans="1:7">
      <c r="A1421" s="31">
        <v>40757</v>
      </c>
      <c r="B1421" s="32">
        <v>2.8331</v>
      </c>
      <c r="C1421" s="32">
        <v>4.0225</v>
      </c>
      <c r="D1421" s="32">
        <v>3.6341999999999999</v>
      </c>
      <c r="E1421" s="32">
        <v>4.6130000000000004</v>
      </c>
      <c r="F1421" s="33">
        <v>148</v>
      </c>
      <c r="G1421" s="30" t="s">
        <v>20</v>
      </c>
    </row>
    <row r="1422" spans="1:7">
      <c r="A1422" s="31">
        <v>40758</v>
      </c>
      <c r="B1422" s="32">
        <v>2.8252000000000002</v>
      </c>
      <c r="C1422" s="32">
        <v>4.0320999999999998</v>
      </c>
      <c r="D1422" s="32">
        <v>3.6383000000000001</v>
      </c>
      <c r="E1422" s="32">
        <v>4.6242000000000001</v>
      </c>
      <c r="F1422" s="33">
        <v>149</v>
      </c>
      <c r="G1422" s="30" t="s">
        <v>20</v>
      </c>
    </row>
    <row r="1423" spans="1:7">
      <c r="A1423" s="31">
        <v>40759</v>
      </c>
      <c r="B1423" s="32">
        <v>2.8237000000000001</v>
      </c>
      <c r="C1423" s="32">
        <v>4.0278</v>
      </c>
      <c r="D1423" s="32">
        <v>3.6355</v>
      </c>
      <c r="E1423" s="32">
        <v>4.6291000000000002</v>
      </c>
      <c r="F1423" s="33">
        <v>150</v>
      </c>
      <c r="G1423" s="30" t="s">
        <v>20</v>
      </c>
    </row>
    <row r="1424" spans="1:7">
      <c r="A1424" s="31">
        <v>40760</v>
      </c>
      <c r="B1424" s="32">
        <v>2.8572000000000002</v>
      </c>
      <c r="C1424" s="32">
        <v>4.0423</v>
      </c>
      <c r="D1424" s="32">
        <v>3.7147000000000001</v>
      </c>
      <c r="E1424" s="32">
        <v>4.6548999999999996</v>
      </c>
      <c r="F1424" s="33">
        <v>151</v>
      </c>
      <c r="G1424" s="30" t="s">
        <v>20</v>
      </c>
    </row>
    <row r="1425" spans="1:7">
      <c r="A1425" s="31">
        <v>40763</v>
      </c>
      <c r="B1425" s="32">
        <v>2.8287</v>
      </c>
      <c r="C1425" s="32">
        <v>4.0545999999999998</v>
      </c>
      <c r="D1425" s="32">
        <v>3.722</v>
      </c>
      <c r="E1425" s="32">
        <v>4.6433999999999997</v>
      </c>
      <c r="F1425" s="33">
        <v>152</v>
      </c>
      <c r="G1425" s="30" t="s">
        <v>20</v>
      </c>
    </row>
    <row r="1426" spans="1:7">
      <c r="A1426" s="31">
        <v>40764</v>
      </c>
      <c r="B1426" s="32">
        <v>2.8831000000000002</v>
      </c>
      <c r="C1426" s="32">
        <v>4.1032999999999999</v>
      </c>
      <c r="D1426" s="32">
        <v>3.8487</v>
      </c>
      <c r="E1426" s="32">
        <v>4.7153999999999998</v>
      </c>
      <c r="F1426" s="33">
        <v>153</v>
      </c>
      <c r="G1426" s="30" t="s">
        <v>20</v>
      </c>
    </row>
    <row r="1427" spans="1:7">
      <c r="A1427" s="31">
        <v>40765</v>
      </c>
      <c r="B1427" s="32">
        <v>2.8485</v>
      </c>
      <c r="C1427" s="32">
        <v>4.0922999999999998</v>
      </c>
      <c r="D1427" s="32">
        <v>3.9392999999999998</v>
      </c>
      <c r="E1427" s="32">
        <v>4.6264000000000003</v>
      </c>
      <c r="F1427" s="33">
        <v>154</v>
      </c>
      <c r="G1427" s="30" t="s">
        <v>20</v>
      </c>
    </row>
    <row r="1428" spans="1:7">
      <c r="A1428" s="31">
        <v>40766</v>
      </c>
      <c r="B1428" s="32">
        <v>2.9190999999999998</v>
      </c>
      <c r="C1428" s="32">
        <v>4.1604999999999999</v>
      </c>
      <c r="D1428" s="32">
        <v>3.9561999999999999</v>
      </c>
      <c r="E1428" s="32">
        <v>4.7241</v>
      </c>
      <c r="F1428" s="33">
        <v>155</v>
      </c>
      <c r="G1428" s="30" t="s">
        <v>20</v>
      </c>
    </row>
    <row r="1429" spans="1:7">
      <c r="A1429" s="31">
        <v>40767</v>
      </c>
      <c r="B1429" s="32">
        <v>2.9186000000000001</v>
      </c>
      <c r="C1429" s="32">
        <v>4.1509</v>
      </c>
      <c r="D1429" s="32">
        <v>3.7884000000000002</v>
      </c>
      <c r="E1429" s="32">
        <v>4.7477</v>
      </c>
      <c r="F1429" s="33">
        <v>156</v>
      </c>
      <c r="G1429" s="30" t="s">
        <v>20</v>
      </c>
    </row>
    <row r="1430" spans="1:7">
      <c r="A1430" s="31">
        <v>40771</v>
      </c>
      <c r="B1430" s="32">
        <v>2.8914</v>
      </c>
      <c r="C1430" s="32">
        <v>4.1582999999999997</v>
      </c>
      <c r="D1430" s="32">
        <v>3.7004000000000001</v>
      </c>
      <c r="E1430" s="32">
        <v>4.7298999999999998</v>
      </c>
      <c r="F1430" s="33">
        <v>157</v>
      </c>
      <c r="G1430" s="30" t="s">
        <v>20</v>
      </c>
    </row>
    <row r="1431" spans="1:7">
      <c r="A1431" s="31">
        <v>40772</v>
      </c>
      <c r="B1431" s="32">
        <v>2.8784999999999998</v>
      </c>
      <c r="C1431" s="32">
        <v>4.1475</v>
      </c>
      <c r="D1431" s="32">
        <v>3.6734</v>
      </c>
      <c r="E1431" s="32">
        <v>4.7179000000000002</v>
      </c>
      <c r="F1431" s="33">
        <v>158</v>
      </c>
      <c r="G1431" s="30" t="s">
        <v>20</v>
      </c>
    </row>
    <row r="1432" spans="1:7">
      <c r="A1432" s="31">
        <v>40773</v>
      </c>
      <c r="B1432" s="32">
        <v>2.8721999999999999</v>
      </c>
      <c r="C1432" s="32">
        <v>4.1417000000000002</v>
      </c>
      <c r="D1432" s="32">
        <v>3.6112000000000002</v>
      </c>
      <c r="E1432" s="32">
        <v>4.7480000000000002</v>
      </c>
      <c r="F1432" s="33">
        <v>159</v>
      </c>
      <c r="G1432" s="30" t="s">
        <v>20</v>
      </c>
    </row>
    <row r="1433" spans="1:7">
      <c r="A1433" s="31">
        <v>40774</v>
      </c>
      <c r="B1433" s="32">
        <v>2.927</v>
      </c>
      <c r="C1433" s="32">
        <v>4.1913</v>
      </c>
      <c r="D1433" s="32">
        <v>3.6972</v>
      </c>
      <c r="E1433" s="32">
        <v>4.8353999999999999</v>
      </c>
      <c r="F1433" s="33">
        <v>160</v>
      </c>
      <c r="G1433" s="30" t="s">
        <v>20</v>
      </c>
    </row>
    <row r="1434" spans="1:7">
      <c r="A1434" s="31">
        <v>40777</v>
      </c>
      <c r="B1434" s="32">
        <v>2.8942999999999999</v>
      </c>
      <c r="C1434" s="32">
        <v>4.1727999999999996</v>
      </c>
      <c r="D1434" s="32">
        <v>3.6783000000000001</v>
      </c>
      <c r="E1434" s="32">
        <v>4.7736000000000001</v>
      </c>
      <c r="F1434" s="33">
        <v>161</v>
      </c>
      <c r="G1434" s="30" t="s">
        <v>20</v>
      </c>
    </row>
    <row r="1435" spans="1:7">
      <c r="A1435" s="31">
        <v>40778</v>
      </c>
      <c r="B1435" s="32">
        <v>2.8713000000000002</v>
      </c>
      <c r="C1435" s="32">
        <v>4.1532999999999998</v>
      </c>
      <c r="D1435" s="32">
        <v>3.6484999999999999</v>
      </c>
      <c r="E1435" s="32">
        <v>4.758</v>
      </c>
      <c r="F1435" s="33">
        <v>162</v>
      </c>
      <c r="G1435" s="30" t="s">
        <v>20</v>
      </c>
    </row>
    <row r="1436" spans="1:7">
      <c r="A1436" s="31">
        <v>40779</v>
      </c>
      <c r="B1436" s="32">
        <v>2.8822999999999999</v>
      </c>
      <c r="C1436" s="32">
        <v>4.1600999999999999</v>
      </c>
      <c r="D1436" s="32">
        <v>3.6438999999999999</v>
      </c>
      <c r="E1436" s="32">
        <v>4.7525000000000004</v>
      </c>
      <c r="F1436" s="33">
        <v>163</v>
      </c>
      <c r="G1436" s="30" t="s">
        <v>20</v>
      </c>
    </row>
    <row r="1437" spans="1:7">
      <c r="A1437" s="31">
        <v>40780</v>
      </c>
      <c r="B1437" s="32">
        <v>2.8773</v>
      </c>
      <c r="C1437" s="32">
        <v>4.1592000000000002</v>
      </c>
      <c r="D1437" s="32">
        <v>3.6349999999999998</v>
      </c>
      <c r="E1437" s="32">
        <v>4.7169999999999996</v>
      </c>
      <c r="F1437" s="33">
        <v>164</v>
      </c>
      <c r="G1437" s="30" t="s">
        <v>20</v>
      </c>
    </row>
    <row r="1438" spans="1:7">
      <c r="A1438" s="31">
        <v>40781</v>
      </c>
      <c r="B1438" s="32">
        <v>2.8835999999999999</v>
      </c>
      <c r="C1438" s="32">
        <v>4.1628999999999996</v>
      </c>
      <c r="D1438" s="32">
        <v>3.6425999999999998</v>
      </c>
      <c r="E1438" s="32">
        <v>4.7051999999999996</v>
      </c>
      <c r="F1438" s="33">
        <v>165</v>
      </c>
      <c r="G1438" s="30" t="s">
        <v>20</v>
      </c>
    </row>
    <row r="1439" spans="1:7">
      <c r="A1439" s="31">
        <v>40784</v>
      </c>
      <c r="B1439" s="32">
        <v>2.8658000000000001</v>
      </c>
      <c r="C1439" s="32">
        <v>4.1607000000000003</v>
      </c>
      <c r="D1439" s="32">
        <v>3.5265</v>
      </c>
      <c r="E1439" s="32">
        <v>4.6962999999999999</v>
      </c>
      <c r="F1439" s="33">
        <v>166</v>
      </c>
      <c r="G1439" s="30" t="s">
        <v>20</v>
      </c>
    </row>
    <row r="1440" spans="1:7">
      <c r="A1440" s="31">
        <v>40785</v>
      </c>
      <c r="B1440" s="32">
        <v>2.8755000000000002</v>
      </c>
      <c r="C1440" s="32">
        <v>4.1497999999999999</v>
      </c>
      <c r="D1440" s="32">
        <v>3.5297999999999998</v>
      </c>
      <c r="E1440" s="32">
        <v>4.6970000000000001</v>
      </c>
      <c r="F1440" s="33">
        <v>167</v>
      </c>
      <c r="G1440" s="30" t="s">
        <v>20</v>
      </c>
    </row>
    <row r="1441" spans="1:7">
      <c r="A1441" s="31">
        <v>40786</v>
      </c>
      <c r="B1441" s="32">
        <v>2.8694999999999999</v>
      </c>
      <c r="C1441" s="32">
        <v>4.1444999999999999</v>
      </c>
      <c r="D1441" s="32">
        <v>3.5373000000000001</v>
      </c>
      <c r="E1441" s="32">
        <v>4.6727999999999996</v>
      </c>
      <c r="F1441" s="33">
        <v>168</v>
      </c>
      <c r="G1441" s="30" t="s">
        <v>20</v>
      </c>
    </row>
    <row r="1442" spans="1:7">
      <c r="A1442" s="31">
        <v>40787</v>
      </c>
      <c r="B1442" s="32">
        <v>2.8996</v>
      </c>
      <c r="C1442" s="32">
        <v>4.1452</v>
      </c>
      <c r="D1442" s="32">
        <v>3.6293000000000002</v>
      </c>
      <c r="E1442" s="32">
        <v>4.7013999999999996</v>
      </c>
      <c r="F1442" s="33">
        <v>169</v>
      </c>
      <c r="G1442" s="30" t="s">
        <v>20</v>
      </c>
    </row>
    <row r="1443" spans="1:7">
      <c r="A1443" s="31">
        <v>40788</v>
      </c>
      <c r="B1443" s="32">
        <v>2.9277000000000002</v>
      </c>
      <c r="C1443" s="32">
        <v>4.1687000000000003</v>
      </c>
      <c r="D1443" s="32">
        <v>3.7465999999999999</v>
      </c>
      <c r="E1443" s="32">
        <v>4.7431000000000001</v>
      </c>
      <c r="F1443" s="33">
        <v>170</v>
      </c>
      <c r="G1443" s="30" t="s">
        <v>20</v>
      </c>
    </row>
    <row r="1444" spans="1:7">
      <c r="A1444" s="31">
        <v>40791</v>
      </c>
      <c r="B1444" s="32">
        <v>2.9748000000000001</v>
      </c>
      <c r="C1444" s="32">
        <v>4.2054999999999998</v>
      </c>
      <c r="D1444" s="32">
        <v>3.7865000000000002</v>
      </c>
      <c r="E1444" s="32">
        <v>4.7958999999999996</v>
      </c>
      <c r="F1444" s="33">
        <v>171</v>
      </c>
      <c r="G1444" s="30" t="s">
        <v>20</v>
      </c>
    </row>
    <row r="1445" spans="1:7">
      <c r="A1445" s="31">
        <v>40792</v>
      </c>
      <c r="B1445" s="32">
        <v>2.9698000000000002</v>
      </c>
      <c r="C1445" s="32">
        <v>4.2134999999999998</v>
      </c>
      <c r="D1445" s="32">
        <v>3.5023</v>
      </c>
      <c r="E1445" s="32">
        <v>4.7893999999999997</v>
      </c>
      <c r="F1445" s="33">
        <v>172</v>
      </c>
      <c r="G1445" s="30" t="s">
        <v>20</v>
      </c>
    </row>
    <row r="1446" spans="1:7">
      <c r="A1446" s="31">
        <v>40793</v>
      </c>
      <c r="B1446" s="32">
        <v>2.9941</v>
      </c>
      <c r="C1446" s="32">
        <v>4.2182000000000004</v>
      </c>
      <c r="D1446" s="32">
        <v>3.4952000000000001</v>
      </c>
      <c r="E1446" s="32">
        <v>4.7918000000000003</v>
      </c>
      <c r="F1446" s="33">
        <v>173</v>
      </c>
      <c r="G1446" s="30" t="s">
        <v>20</v>
      </c>
    </row>
    <row r="1447" spans="1:7">
      <c r="A1447" s="31">
        <v>40794</v>
      </c>
      <c r="B1447" s="32">
        <v>2.9984000000000002</v>
      </c>
      <c r="C1447" s="32">
        <v>4.2187000000000001</v>
      </c>
      <c r="D1447" s="32">
        <v>3.4699</v>
      </c>
      <c r="E1447" s="32">
        <v>4.7785000000000002</v>
      </c>
      <c r="F1447" s="33">
        <v>174</v>
      </c>
      <c r="G1447" s="30" t="s">
        <v>20</v>
      </c>
    </row>
    <row r="1448" spans="1:7">
      <c r="A1448" s="31">
        <v>40795</v>
      </c>
      <c r="B1448" s="32">
        <v>3.1147999999999998</v>
      </c>
      <c r="C1448" s="32">
        <v>4.3139000000000003</v>
      </c>
      <c r="D1448" s="32">
        <v>3.5539000000000001</v>
      </c>
      <c r="E1448" s="32">
        <v>4.976</v>
      </c>
      <c r="F1448" s="33">
        <v>175</v>
      </c>
      <c r="G1448" s="30" t="s">
        <v>20</v>
      </c>
    </row>
    <row r="1449" spans="1:7">
      <c r="A1449" s="31">
        <v>40798</v>
      </c>
      <c r="B1449" s="32">
        <v>3.1781000000000001</v>
      </c>
      <c r="C1449" s="32">
        <v>4.3212000000000002</v>
      </c>
      <c r="D1449" s="32">
        <v>3.5846</v>
      </c>
      <c r="E1449" s="32">
        <v>5.0289999999999999</v>
      </c>
      <c r="F1449" s="33">
        <v>176</v>
      </c>
      <c r="G1449" s="30" t="s">
        <v>20</v>
      </c>
    </row>
    <row r="1450" spans="1:7">
      <c r="A1450" s="31">
        <v>40799</v>
      </c>
      <c r="B1450" s="32">
        <v>3.2035</v>
      </c>
      <c r="C1450" s="32">
        <v>4.3594999999999997</v>
      </c>
      <c r="D1450" s="32">
        <v>3.6221000000000001</v>
      </c>
      <c r="E1450" s="32">
        <v>5.0563000000000002</v>
      </c>
      <c r="F1450" s="33">
        <v>177</v>
      </c>
      <c r="G1450" s="30" t="s">
        <v>20</v>
      </c>
    </row>
    <row r="1451" spans="1:7">
      <c r="A1451" s="31">
        <v>40800</v>
      </c>
      <c r="B1451" s="32">
        <v>3.1737000000000002</v>
      </c>
      <c r="C1451" s="32">
        <v>4.3346</v>
      </c>
      <c r="D1451" s="32">
        <v>3.6004999999999998</v>
      </c>
      <c r="E1451" s="32">
        <v>5.0049999999999999</v>
      </c>
      <c r="F1451" s="33">
        <v>178</v>
      </c>
      <c r="G1451" s="30" t="s">
        <v>20</v>
      </c>
    </row>
    <row r="1452" spans="1:7">
      <c r="A1452" s="31">
        <v>40801</v>
      </c>
      <c r="B1452" s="32">
        <v>3.1858</v>
      </c>
      <c r="C1452" s="32">
        <v>4.3871000000000002</v>
      </c>
      <c r="D1452" s="32">
        <v>3.6360999999999999</v>
      </c>
      <c r="E1452" s="32">
        <v>5.0311000000000003</v>
      </c>
      <c r="F1452" s="33">
        <v>179</v>
      </c>
      <c r="G1452" s="30" t="s">
        <v>20</v>
      </c>
    </row>
    <row r="1453" spans="1:7">
      <c r="A1453" s="31">
        <v>40802</v>
      </c>
      <c r="B1453" s="32">
        <v>3.1505999999999998</v>
      </c>
      <c r="C1453" s="32">
        <v>4.3461999999999996</v>
      </c>
      <c r="D1453" s="32">
        <v>3.6017000000000001</v>
      </c>
      <c r="E1453" s="32">
        <v>4.9705000000000004</v>
      </c>
      <c r="F1453" s="33">
        <v>180</v>
      </c>
      <c r="G1453" s="30" t="s">
        <v>20</v>
      </c>
    </row>
    <row r="1454" spans="1:7">
      <c r="A1454" s="31">
        <v>40805</v>
      </c>
      <c r="B1454" s="32">
        <v>3.1867000000000001</v>
      </c>
      <c r="C1454" s="32">
        <v>4.3513000000000002</v>
      </c>
      <c r="D1454" s="32">
        <v>3.6076000000000001</v>
      </c>
      <c r="E1454" s="32">
        <v>5.0141999999999998</v>
      </c>
      <c r="F1454" s="33">
        <v>181</v>
      </c>
      <c r="G1454" s="30" t="s">
        <v>20</v>
      </c>
    </row>
    <row r="1455" spans="1:7">
      <c r="A1455" s="31">
        <v>40806</v>
      </c>
      <c r="B1455" s="32">
        <v>3.2067000000000001</v>
      </c>
      <c r="C1455" s="32">
        <v>4.3811</v>
      </c>
      <c r="D1455" s="32">
        <v>3.6322999999999999</v>
      </c>
      <c r="E1455" s="32">
        <v>5.0282</v>
      </c>
      <c r="F1455" s="33">
        <v>182</v>
      </c>
      <c r="G1455" s="30" t="s">
        <v>20</v>
      </c>
    </row>
    <row r="1456" spans="1:7">
      <c r="A1456" s="31">
        <v>40807</v>
      </c>
      <c r="B1456" s="32">
        <v>3.2122999999999999</v>
      </c>
      <c r="C1456" s="32">
        <v>4.3925000000000001</v>
      </c>
      <c r="D1456" s="32">
        <v>3.5943999999999998</v>
      </c>
      <c r="E1456" s="32">
        <v>5.0251999999999999</v>
      </c>
      <c r="F1456" s="33">
        <v>183</v>
      </c>
      <c r="G1456" s="30" t="s">
        <v>20</v>
      </c>
    </row>
    <row r="1457" spans="1:7">
      <c r="A1457" s="31">
        <v>40808</v>
      </c>
      <c r="B1457" s="32">
        <v>3.2917000000000001</v>
      </c>
      <c r="C1457" s="32">
        <v>4.4509999999999996</v>
      </c>
      <c r="D1457" s="32">
        <v>3.6191</v>
      </c>
      <c r="E1457" s="32">
        <v>5.0853999999999999</v>
      </c>
      <c r="F1457" s="33">
        <v>184</v>
      </c>
      <c r="G1457" s="30" t="s">
        <v>20</v>
      </c>
    </row>
    <row r="1458" spans="1:7">
      <c r="A1458" s="31">
        <v>40809</v>
      </c>
      <c r="B1458" s="32">
        <v>3.3170999999999999</v>
      </c>
      <c r="C1458" s="32">
        <v>4.49</v>
      </c>
      <c r="D1458" s="32">
        <v>3.6745000000000001</v>
      </c>
      <c r="E1458" s="32">
        <v>5.1243999999999996</v>
      </c>
      <c r="F1458" s="33">
        <v>185</v>
      </c>
      <c r="G1458" s="30" t="s">
        <v>20</v>
      </c>
    </row>
    <row r="1459" spans="1:7">
      <c r="A1459" s="31">
        <v>40812</v>
      </c>
      <c r="B1459" s="32">
        <v>3.2766000000000002</v>
      </c>
      <c r="C1459" s="32">
        <v>4.4112999999999998</v>
      </c>
      <c r="D1459" s="32">
        <v>3.6095000000000002</v>
      </c>
      <c r="E1459" s="32">
        <v>5.0780000000000003</v>
      </c>
      <c r="F1459" s="33">
        <v>186</v>
      </c>
      <c r="G1459" s="30" t="s">
        <v>20</v>
      </c>
    </row>
    <row r="1460" spans="1:7">
      <c r="A1460" s="31">
        <v>40813</v>
      </c>
      <c r="B1460" s="32">
        <v>3.2563</v>
      </c>
      <c r="C1460" s="32">
        <v>4.3914999999999997</v>
      </c>
      <c r="D1460" s="32">
        <v>3.5971000000000002</v>
      </c>
      <c r="E1460" s="32">
        <v>5.0608000000000004</v>
      </c>
      <c r="F1460" s="33">
        <v>187</v>
      </c>
      <c r="G1460" s="30" t="s">
        <v>20</v>
      </c>
    </row>
    <row r="1461" spans="1:7">
      <c r="A1461" s="31">
        <v>40814</v>
      </c>
      <c r="B1461" s="32">
        <v>3.2463000000000002</v>
      </c>
      <c r="C1461" s="32">
        <v>4.4180000000000001</v>
      </c>
      <c r="D1461" s="32">
        <v>3.6173000000000002</v>
      </c>
      <c r="E1461" s="32">
        <v>5.0731999999999999</v>
      </c>
      <c r="F1461" s="33">
        <v>188</v>
      </c>
      <c r="G1461" s="30" t="s">
        <v>20</v>
      </c>
    </row>
    <row r="1462" spans="1:7">
      <c r="A1462" s="31">
        <v>40815</v>
      </c>
      <c r="B1462" s="32">
        <v>3.2450999999999999</v>
      </c>
      <c r="C1462" s="32">
        <v>4.4292999999999996</v>
      </c>
      <c r="D1462" s="32">
        <v>3.6297999999999999</v>
      </c>
      <c r="E1462" s="32">
        <v>5.0872999999999999</v>
      </c>
      <c r="F1462" s="33">
        <v>189</v>
      </c>
      <c r="G1462" s="30" t="s">
        <v>20</v>
      </c>
    </row>
    <row r="1463" spans="1:7">
      <c r="A1463" s="31">
        <v>40816</v>
      </c>
      <c r="B1463" s="32">
        <v>3.2574000000000001</v>
      </c>
      <c r="C1463" s="32">
        <v>4.4112</v>
      </c>
      <c r="D1463" s="32">
        <v>3.6164999999999998</v>
      </c>
      <c r="E1463" s="32">
        <v>5.0831999999999997</v>
      </c>
      <c r="F1463" s="33">
        <v>190</v>
      </c>
      <c r="G1463" s="30" t="s">
        <v>20</v>
      </c>
    </row>
    <row r="1464" spans="1:7">
      <c r="A1464" s="31">
        <v>40819</v>
      </c>
      <c r="B1464" s="32">
        <v>3.3264999999999998</v>
      </c>
      <c r="C1464" s="32">
        <v>4.4370000000000003</v>
      </c>
      <c r="D1464" s="32">
        <v>3.6511</v>
      </c>
      <c r="E1464" s="32">
        <v>5.1628999999999996</v>
      </c>
      <c r="F1464" s="33">
        <v>191</v>
      </c>
      <c r="G1464" s="30" t="s">
        <v>20</v>
      </c>
    </row>
    <row r="1465" spans="1:7">
      <c r="A1465" s="31">
        <v>40820</v>
      </c>
      <c r="B1465" s="32">
        <v>3.3336999999999999</v>
      </c>
      <c r="C1465" s="32">
        <v>4.3956999999999997</v>
      </c>
      <c r="D1465" s="32">
        <v>3.6179999999999999</v>
      </c>
      <c r="E1465" s="32">
        <v>5.1342999999999996</v>
      </c>
      <c r="F1465" s="33">
        <v>192</v>
      </c>
      <c r="G1465" s="30" t="s">
        <v>20</v>
      </c>
    </row>
    <row r="1466" spans="1:7">
      <c r="A1466" s="31">
        <v>40821</v>
      </c>
      <c r="B1466" s="32">
        <v>3.2966000000000002</v>
      </c>
      <c r="C1466" s="32">
        <v>4.3917999999999999</v>
      </c>
      <c r="D1466" s="32">
        <v>3.5794000000000001</v>
      </c>
      <c r="E1466" s="32">
        <v>5.0983999999999998</v>
      </c>
      <c r="F1466" s="33">
        <v>193</v>
      </c>
      <c r="G1466" s="30" t="s">
        <v>20</v>
      </c>
    </row>
    <row r="1467" spans="1:7">
      <c r="A1467" s="31">
        <v>40822</v>
      </c>
      <c r="B1467" s="32">
        <v>3.2730999999999999</v>
      </c>
      <c r="C1467" s="32">
        <v>4.3765000000000001</v>
      </c>
      <c r="D1467" s="32">
        <v>3.5421</v>
      </c>
      <c r="E1467" s="32">
        <v>5.0674000000000001</v>
      </c>
      <c r="F1467" s="33">
        <v>194</v>
      </c>
      <c r="G1467" s="30" t="s">
        <v>20</v>
      </c>
    </row>
    <row r="1468" spans="1:7">
      <c r="A1468" s="31">
        <v>40823</v>
      </c>
      <c r="B1468" s="32">
        <v>3.2593000000000001</v>
      </c>
      <c r="C1468" s="32">
        <v>4.3779000000000003</v>
      </c>
      <c r="D1468" s="32">
        <v>3.5409999999999999</v>
      </c>
      <c r="E1468" s="32">
        <v>5.0612000000000004</v>
      </c>
      <c r="F1468" s="33">
        <v>195</v>
      </c>
      <c r="G1468" s="30" t="s">
        <v>20</v>
      </c>
    </row>
    <row r="1469" spans="1:7">
      <c r="A1469" s="31">
        <v>40826</v>
      </c>
      <c r="B1469" s="32">
        <v>3.1865000000000001</v>
      </c>
      <c r="C1469" s="32">
        <v>4.3235000000000001</v>
      </c>
      <c r="D1469" s="32">
        <v>3.4922</v>
      </c>
      <c r="E1469" s="32">
        <v>4.9873000000000003</v>
      </c>
      <c r="F1469" s="33">
        <v>196</v>
      </c>
      <c r="G1469" s="30" t="s">
        <v>20</v>
      </c>
    </row>
    <row r="1470" spans="1:7">
      <c r="A1470" s="31">
        <v>40827</v>
      </c>
      <c r="B1470" s="32">
        <v>3.1936</v>
      </c>
      <c r="C1470" s="32">
        <v>4.3410000000000002</v>
      </c>
      <c r="D1470" s="32">
        <v>3.5228000000000002</v>
      </c>
      <c r="E1470" s="32">
        <v>4.9908000000000001</v>
      </c>
      <c r="F1470" s="33">
        <v>197</v>
      </c>
      <c r="G1470" s="30" t="s">
        <v>20</v>
      </c>
    </row>
    <row r="1471" spans="1:7">
      <c r="A1471" s="31">
        <v>40828</v>
      </c>
      <c r="B1471" s="32">
        <v>3.1352000000000002</v>
      </c>
      <c r="C1471" s="32">
        <v>4.3150000000000004</v>
      </c>
      <c r="D1471" s="32">
        <v>3.4870000000000001</v>
      </c>
      <c r="E1471" s="32">
        <v>4.9139999999999997</v>
      </c>
      <c r="F1471" s="33">
        <v>198</v>
      </c>
      <c r="G1471" s="30" t="s">
        <v>20</v>
      </c>
    </row>
    <row r="1472" spans="1:7">
      <c r="A1472" s="31">
        <v>40829</v>
      </c>
      <c r="B1472" s="32">
        <v>3.1408999999999998</v>
      </c>
      <c r="C1472" s="32">
        <v>4.3160999999999996</v>
      </c>
      <c r="D1472" s="32">
        <v>3.4973999999999998</v>
      </c>
      <c r="E1472" s="32">
        <v>4.9284999999999997</v>
      </c>
      <c r="F1472" s="33">
        <v>199</v>
      </c>
      <c r="G1472" s="30" t="s">
        <v>20</v>
      </c>
    </row>
    <row r="1473" spans="1:7">
      <c r="A1473" s="31">
        <v>40830</v>
      </c>
      <c r="B1473" s="32">
        <v>3.1107</v>
      </c>
      <c r="C1473" s="32">
        <v>4.2925000000000004</v>
      </c>
      <c r="D1473" s="32">
        <v>3.4704000000000002</v>
      </c>
      <c r="E1473" s="32">
        <v>4.9039999999999999</v>
      </c>
      <c r="F1473" s="33">
        <v>200</v>
      </c>
      <c r="G1473" s="30" t="s">
        <v>20</v>
      </c>
    </row>
    <row r="1474" spans="1:7">
      <c r="A1474" s="31">
        <v>40833</v>
      </c>
      <c r="B1474" s="32">
        <v>3.0758999999999999</v>
      </c>
      <c r="C1474" s="32">
        <v>4.2716000000000003</v>
      </c>
      <c r="D1474" s="32">
        <v>3.4527999999999999</v>
      </c>
      <c r="E1474" s="32">
        <v>4.8577000000000004</v>
      </c>
      <c r="F1474" s="33">
        <v>201</v>
      </c>
      <c r="G1474" s="30" t="s">
        <v>20</v>
      </c>
    </row>
    <row r="1475" spans="1:7">
      <c r="A1475" s="31">
        <v>40834</v>
      </c>
      <c r="B1475" s="32">
        <v>3.1787999999999998</v>
      </c>
      <c r="C1475" s="32">
        <v>4.3498999999999999</v>
      </c>
      <c r="D1475" s="32">
        <v>3.5246</v>
      </c>
      <c r="E1475" s="32">
        <v>5.0015999999999998</v>
      </c>
      <c r="F1475" s="33">
        <v>202</v>
      </c>
      <c r="G1475" s="30" t="s">
        <v>20</v>
      </c>
    </row>
    <row r="1476" spans="1:7">
      <c r="A1476" s="31">
        <v>40835</v>
      </c>
      <c r="B1476" s="32">
        <v>3.1347</v>
      </c>
      <c r="C1476" s="32">
        <v>4.3334000000000001</v>
      </c>
      <c r="D1476" s="32">
        <v>3.4820000000000002</v>
      </c>
      <c r="E1476" s="32">
        <v>4.9371999999999998</v>
      </c>
      <c r="F1476" s="33">
        <v>203</v>
      </c>
      <c r="G1476" s="30" t="s">
        <v>20</v>
      </c>
    </row>
    <row r="1477" spans="1:7">
      <c r="A1477" s="31">
        <v>40836</v>
      </c>
      <c r="B1477" s="32">
        <v>3.1779000000000002</v>
      </c>
      <c r="C1477" s="32">
        <v>4.3628</v>
      </c>
      <c r="D1477" s="32">
        <v>3.5196999999999998</v>
      </c>
      <c r="E1477" s="32">
        <v>4.9958</v>
      </c>
      <c r="F1477" s="33">
        <v>204</v>
      </c>
      <c r="G1477" s="30" t="s">
        <v>20</v>
      </c>
    </row>
    <row r="1478" spans="1:7">
      <c r="A1478" s="31">
        <v>40837</v>
      </c>
      <c r="B1478" s="32">
        <v>3.1968999999999999</v>
      </c>
      <c r="C1478" s="32">
        <v>4.3959999999999999</v>
      </c>
      <c r="D1478" s="32">
        <v>3.5893000000000002</v>
      </c>
      <c r="E1478" s="32">
        <v>5.0481999999999996</v>
      </c>
      <c r="F1478" s="33">
        <v>205</v>
      </c>
      <c r="G1478" s="30" t="s">
        <v>20</v>
      </c>
    </row>
    <row r="1479" spans="1:7">
      <c r="A1479" s="31">
        <v>40840</v>
      </c>
      <c r="B1479" s="32">
        <v>3.1705000000000001</v>
      </c>
      <c r="C1479" s="32">
        <v>4.3933999999999997</v>
      </c>
      <c r="D1479" s="32">
        <v>3.581</v>
      </c>
      <c r="E1479" s="32">
        <v>5.0548000000000002</v>
      </c>
      <c r="F1479" s="33">
        <v>206</v>
      </c>
      <c r="G1479" s="30" t="s">
        <v>20</v>
      </c>
    </row>
    <row r="1480" spans="1:7">
      <c r="A1480" s="31">
        <v>40841</v>
      </c>
      <c r="B1480" s="32">
        <v>3.1444999999999999</v>
      </c>
      <c r="C1480" s="32">
        <v>4.3787000000000003</v>
      </c>
      <c r="D1480" s="32">
        <v>3.5781000000000001</v>
      </c>
      <c r="E1480" s="32">
        <v>5.0258000000000003</v>
      </c>
      <c r="F1480" s="33">
        <v>207</v>
      </c>
      <c r="G1480" s="30" t="s">
        <v>20</v>
      </c>
    </row>
    <row r="1481" spans="1:7">
      <c r="A1481" s="31">
        <v>40842</v>
      </c>
      <c r="B1481" s="32">
        <v>3.1497999999999999</v>
      </c>
      <c r="C1481" s="32">
        <v>4.3856000000000002</v>
      </c>
      <c r="D1481" s="32">
        <v>3.5998999999999999</v>
      </c>
      <c r="E1481" s="32">
        <v>5.0350999999999999</v>
      </c>
      <c r="F1481" s="33">
        <v>208</v>
      </c>
      <c r="G1481" s="30" t="s">
        <v>20</v>
      </c>
    </row>
    <row r="1482" spans="1:7">
      <c r="A1482" s="31">
        <v>40843</v>
      </c>
      <c r="B1482" s="32">
        <v>3.1082999999999998</v>
      </c>
      <c r="C1482" s="32">
        <v>4.3487999999999998</v>
      </c>
      <c r="D1482" s="32">
        <v>3.5482</v>
      </c>
      <c r="E1482" s="32">
        <v>4.9695</v>
      </c>
      <c r="F1482" s="33">
        <v>209</v>
      </c>
      <c r="G1482" s="30" t="s">
        <v>20</v>
      </c>
    </row>
    <row r="1483" spans="1:7">
      <c r="A1483" s="31">
        <v>40844</v>
      </c>
      <c r="B1483" s="32">
        <v>3.0461</v>
      </c>
      <c r="C1483" s="32">
        <v>4.319</v>
      </c>
      <c r="D1483" s="32">
        <v>3.5318999999999998</v>
      </c>
      <c r="E1483" s="32">
        <v>4.9085000000000001</v>
      </c>
      <c r="F1483" s="33">
        <v>210</v>
      </c>
      <c r="G1483" s="30" t="s">
        <v>20</v>
      </c>
    </row>
    <row r="1484" spans="1:7">
      <c r="A1484" s="31">
        <v>40847</v>
      </c>
      <c r="B1484" s="32">
        <v>3.1023999999999998</v>
      </c>
      <c r="C1484" s="32">
        <v>4.3433000000000002</v>
      </c>
      <c r="D1484" s="32">
        <v>3.5611999999999999</v>
      </c>
      <c r="E1484" s="32">
        <v>4.9683000000000002</v>
      </c>
      <c r="F1484" s="33">
        <v>211</v>
      </c>
      <c r="G1484" s="30" t="s">
        <v>20</v>
      </c>
    </row>
    <row r="1485" spans="1:7">
      <c r="A1485" s="31">
        <v>40849</v>
      </c>
      <c r="B1485" s="32">
        <v>3.2092999999999998</v>
      </c>
      <c r="C1485" s="32">
        <v>4.4146000000000001</v>
      </c>
      <c r="D1485" s="32">
        <v>3.6295000000000002</v>
      </c>
      <c r="E1485" s="32">
        <v>5.1353</v>
      </c>
      <c r="F1485" s="33">
        <v>212</v>
      </c>
      <c r="G1485" s="30" t="s">
        <v>20</v>
      </c>
    </row>
    <row r="1486" spans="1:7">
      <c r="A1486" s="31">
        <v>40850</v>
      </c>
      <c r="B1486" s="32">
        <v>3.18</v>
      </c>
      <c r="C1486" s="32">
        <v>4.3808999999999996</v>
      </c>
      <c r="D1486" s="32">
        <v>3.6082000000000001</v>
      </c>
      <c r="E1486" s="32">
        <v>5.0721999999999996</v>
      </c>
      <c r="F1486" s="33">
        <v>213</v>
      </c>
      <c r="G1486" s="30" t="s">
        <v>20</v>
      </c>
    </row>
    <row r="1487" spans="1:7">
      <c r="A1487" s="31">
        <v>40851</v>
      </c>
      <c r="B1487" s="32">
        <v>3.1385000000000001</v>
      </c>
      <c r="C1487" s="32">
        <v>4.3464</v>
      </c>
      <c r="D1487" s="32">
        <v>3.5573999999999999</v>
      </c>
      <c r="E1487" s="32">
        <v>5.0259</v>
      </c>
      <c r="F1487" s="33">
        <v>214</v>
      </c>
      <c r="G1487" s="30" t="s">
        <v>20</v>
      </c>
    </row>
    <row r="1488" spans="1:7">
      <c r="A1488" s="31">
        <v>40854</v>
      </c>
      <c r="B1488" s="32">
        <v>3.1913</v>
      </c>
      <c r="C1488" s="32">
        <v>4.3764000000000003</v>
      </c>
      <c r="D1488" s="32">
        <v>3.5392999999999999</v>
      </c>
      <c r="E1488" s="32">
        <v>5.1083999999999996</v>
      </c>
      <c r="F1488" s="33">
        <v>215</v>
      </c>
      <c r="G1488" s="30" t="s">
        <v>20</v>
      </c>
    </row>
    <row r="1489" spans="1:7">
      <c r="A1489" s="31">
        <v>40855</v>
      </c>
      <c r="B1489" s="32">
        <v>3.1680999999999999</v>
      </c>
      <c r="C1489" s="32">
        <v>4.3619000000000003</v>
      </c>
      <c r="D1489" s="32">
        <v>3.5116999999999998</v>
      </c>
      <c r="E1489" s="32">
        <v>5.0923999999999996</v>
      </c>
      <c r="F1489" s="33">
        <v>216</v>
      </c>
      <c r="G1489" s="30" t="s">
        <v>20</v>
      </c>
    </row>
    <row r="1490" spans="1:7">
      <c r="A1490" s="31">
        <v>40856</v>
      </c>
      <c r="B1490" s="32">
        <v>3.1924999999999999</v>
      </c>
      <c r="C1490" s="32">
        <v>4.3757000000000001</v>
      </c>
      <c r="D1490" s="32">
        <v>3.5459000000000001</v>
      </c>
      <c r="E1490" s="32">
        <v>5.1117999999999997</v>
      </c>
      <c r="F1490" s="33">
        <v>217</v>
      </c>
      <c r="G1490" s="30" t="s">
        <v>20</v>
      </c>
    </row>
    <row r="1491" spans="1:7">
      <c r="A1491" s="31">
        <v>40857</v>
      </c>
      <c r="B1491" s="32">
        <v>3.2212999999999998</v>
      </c>
      <c r="C1491" s="32">
        <v>4.3807</v>
      </c>
      <c r="D1491" s="32">
        <v>3.5518999999999998</v>
      </c>
      <c r="E1491" s="32">
        <v>5.1287000000000003</v>
      </c>
      <c r="F1491" s="33">
        <v>218</v>
      </c>
      <c r="G1491" s="30" t="s">
        <v>20</v>
      </c>
    </row>
    <row r="1492" spans="1:7">
      <c r="A1492" s="31">
        <v>40861</v>
      </c>
      <c r="B1492" s="32">
        <v>3.2132000000000001</v>
      </c>
      <c r="C1492" s="32">
        <v>4.4021999999999997</v>
      </c>
      <c r="D1492" s="32">
        <v>3.5583</v>
      </c>
      <c r="E1492" s="32">
        <v>5.1238999999999999</v>
      </c>
      <c r="F1492" s="33">
        <v>219</v>
      </c>
      <c r="G1492" s="30" t="s">
        <v>20</v>
      </c>
    </row>
    <row r="1493" spans="1:7">
      <c r="A1493" s="31">
        <v>40862</v>
      </c>
      <c r="B1493" s="32">
        <v>3.2526000000000002</v>
      </c>
      <c r="C1493" s="32">
        <v>4.4063999999999997</v>
      </c>
      <c r="D1493" s="32">
        <v>3.5531000000000001</v>
      </c>
      <c r="E1493" s="32">
        <v>5.1615000000000002</v>
      </c>
      <c r="F1493" s="33">
        <v>220</v>
      </c>
      <c r="G1493" s="30" t="s">
        <v>20</v>
      </c>
    </row>
    <row r="1494" spans="1:7">
      <c r="A1494" s="31">
        <v>40863</v>
      </c>
      <c r="B1494" s="32">
        <v>3.2621000000000002</v>
      </c>
      <c r="C1494" s="32">
        <v>4.4154999999999998</v>
      </c>
      <c r="D1494" s="32">
        <v>3.5638999999999998</v>
      </c>
      <c r="E1494" s="32">
        <v>5.1475</v>
      </c>
      <c r="F1494" s="33">
        <v>221</v>
      </c>
      <c r="G1494" s="30" t="s">
        <v>20</v>
      </c>
    </row>
    <row r="1495" spans="1:7">
      <c r="A1495" s="31">
        <v>40864</v>
      </c>
      <c r="B1495" s="32">
        <v>3.2965</v>
      </c>
      <c r="C1495" s="32">
        <v>4.4386999999999999</v>
      </c>
      <c r="D1495" s="32">
        <v>3.5773000000000001</v>
      </c>
      <c r="E1495" s="32">
        <v>5.1917999999999997</v>
      </c>
      <c r="F1495" s="33">
        <v>222</v>
      </c>
      <c r="G1495" s="30" t="s">
        <v>20</v>
      </c>
    </row>
    <row r="1496" spans="1:7">
      <c r="A1496" s="31">
        <v>40865</v>
      </c>
      <c r="B1496" s="32">
        <v>3.2717999999999998</v>
      </c>
      <c r="C1496" s="32">
        <v>4.4283000000000001</v>
      </c>
      <c r="D1496" s="32">
        <v>3.5811999999999999</v>
      </c>
      <c r="E1496" s="32">
        <v>5.1820000000000004</v>
      </c>
      <c r="F1496" s="33">
        <v>223</v>
      </c>
      <c r="G1496" s="30" t="s">
        <v>20</v>
      </c>
    </row>
    <row r="1497" spans="1:7">
      <c r="A1497" s="31">
        <v>40868</v>
      </c>
      <c r="B1497" s="32">
        <v>3.2984</v>
      </c>
      <c r="C1497" s="32">
        <v>4.4366000000000003</v>
      </c>
      <c r="D1497" s="32">
        <v>3.5840999999999998</v>
      </c>
      <c r="E1497" s="32">
        <v>5.1775000000000002</v>
      </c>
      <c r="F1497" s="33">
        <v>224</v>
      </c>
      <c r="G1497" s="30" t="s">
        <v>20</v>
      </c>
    </row>
    <row r="1498" spans="1:7">
      <c r="A1498" s="31">
        <v>40869</v>
      </c>
      <c r="B1498" s="32">
        <v>3.2879999999999998</v>
      </c>
      <c r="C1498" s="32">
        <v>4.4447000000000001</v>
      </c>
      <c r="D1498" s="32">
        <v>3.5985</v>
      </c>
      <c r="E1498" s="32">
        <v>5.1375000000000002</v>
      </c>
      <c r="F1498" s="33">
        <v>225</v>
      </c>
      <c r="G1498" s="30" t="s">
        <v>20</v>
      </c>
    </row>
    <row r="1499" spans="1:7">
      <c r="A1499" s="31">
        <v>40870</v>
      </c>
      <c r="B1499" s="32">
        <v>3.3191000000000002</v>
      </c>
      <c r="C1499" s="32">
        <v>4.4637000000000002</v>
      </c>
      <c r="D1499" s="32">
        <v>3.6233</v>
      </c>
      <c r="E1499" s="32">
        <v>5.1734999999999998</v>
      </c>
      <c r="F1499" s="33">
        <v>226</v>
      </c>
      <c r="G1499" s="30" t="s">
        <v>20</v>
      </c>
    </row>
    <row r="1500" spans="1:7">
      <c r="A1500" s="31">
        <v>40871</v>
      </c>
      <c r="B1500" s="32">
        <v>3.3485999999999998</v>
      </c>
      <c r="C1500" s="32">
        <v>4.4855</v>
      </c>
      <c r="D1500" s="32">
        <v>3.6459999999999999</v>
      </c>
      <c r="E1500" s="32">
        <v>5.2096</v>
      </c>
      <c r="F1500" s="33">
        <v>227</v>
      </c>
      <c r="G1500" s="30" t="s">
        <v>20</v>
      </c>
    </row>
    <row r="1501" spans="1:7">
      <c r="A1501" s="31">
        <v>40872</v>
      </c>
      <c r="B1501" s="32">
        <v>3.4001000000000001</v>
      </c>
      <c r="C1501" s="32">
        <v>4.5129999999999999</v>
      </c>
      <c r="D1501" s="32">
        <v>3.6739000000000002</v>
      </c>
      <c r="E1501" s="32">
        <v>5.2614000000000001</v>
      </c>
      <c r="F1501" s="33">
        <v>228</v>
      </c>
      <c r="G1501" s="30" t="s">
        <v>20</v>
      </c>
    </row>
    <row r="1502" spans="1:7">
      <c r="A1502" s="31">
        <v>40875</v>
      </c>
      <c r="B1502" s="32">
        <v>3.3704999999999998</v>
      </c>
      <c r="C1502" s="32">
        <v>4.5071000000000003</v>
      </c>
      <c r="D1502" s="32">
        <v>3.6654</v>
      </c>
      <c r="E1502" s="32">
        <v>5.2401999999999997</v>
      </c>
      <c r="F1502" s="33">
        <v>229</v>
      </c>
      <c r="G1502" s="30" t="s">
        <v>20</v>
      </c>
    </row>
    <row r="1503" spans="1:7">
      <c r="A1503" s="31">
        <v>40876</v>
      </c>
      <c r="B1503" s="32">
        <v>3.3923999999999999</v>
      </c>
      <c r="C1503" s="32">
        <v>4.5282</v>
      </c>
      <c r="D1503" s="32">
        <v>3.6789000000000001</v>
      </c>
      <c r="E1503" s="32">
        <v>5.2804000000000002</v>
      </c>
      <c r="F1503" s="33">
        <v>230</v>
      </c>
      <c r="G1503" s="30" t="s">
        <v>20</v>
      </c>
    </row>
    <row r="1504" spans="1:7">
      <c r="A1504" s="31">
        <v>40877</v>
      </c>
      <c r="B1504" s="32">
        <v>3.4247999999999998</v>
      </c>
      <c r="C1504" s="32">
        <v>4.5494000000000003</v>
      </c>
      <c r="D1504" s="32">
        <v>3.7111999999999998</v>
      </c>
      <c r="E1504" s="32">
        <v>5.3234000000000004</v>
      </c>
      <c r="F1504" s="33">
        <v>231</v>
      </c>
      <c r="G1504" s="30" t="s">
        <v>20</v>
      </c>
    </row>
    <row r="1505" spans="1:7">
      <c r="A1505" s="31">
        <v>40878</v>
      </c>
      <c r="B1505" s="32">
        <v>3.34</v>
      </c>
      <c r="C1505" s="32">
        <v>4.5083000000000002</v>
      </c>
      <c r="D1505" s="32">
        <v>3.6741000000000001</v>
      </c>
      <c r="E1505" s="32">
        <v>5.2497999999999996</v>
      </c>
      <c r="F1505" s="33">
        <v>232</v>
      </c>
      <c r="G1505" s="30" t="s">
        <v>20</v>
      </c>
    </row>
    <row r="1506" spans="1:7">
      <c r="A1506" s="31">
        <v>40879</v>
      </c>
      <c r="B1506" s="32">
        <v>3.3235000000000001</v>
      </c>
      <c r="C1506" s="32">
        <v>4.4812000000000003</v>
      </c>
      <c r="D1506" s="32">
        <v>3.6274999999999999</v>
      </c>
      <c r="E1506" s="32">
        <v>5.2164999999999999</v>
      </c>
      <c r="F1506" s="33">
        <v>233</v>
      </c>
      <c r="G1506" s="30" t="s">
        <v>20</v>
      </c>
    </row>
    <row r="1507" spans="1:7">
      <c r="A1507" s="31">
        <v>40882</v>
      </c>
      <c r="B1507" s="32">
        <v>3.3275999999999999</v>
      </c>
      <c r="C1507" s="32">
        <v>4.4772999999999996</v>
      </c>
      <c r="D1507" s="32">
        <v>3.6154999999999999</v>
      </c>
      <c r="E1507" s="32">
        <v>5.2058999999999997</v>
      </c>
      <c r="F1507" s="33">
        <v>234</v>
      </c>
      <c r="G1507" s="30" t="s">
        <v>20</v>
      </c>
    </row>
    <row r="1508" spans="1:7">
      <c r="A1508" s="31">
        <v>40883</v>
      </c>
      <c r="B1508" s="32">
        <v>3.3429000000000002</v>
      </c>
      <c r="C1508" s="32">
        <v>4.4710999999999999</v>
      </c>
      <c r="D1508" s="32">
        <v>3.6089000000000002</v>
      </c>
      <c r="E1508" s="32">
        <v>5.2256999999999998</v>
      </c>
      <c r="F1508" s="33">
        <v>235</v>
      </c>
      <c r="G1508" s="30" t="s">
        <v>20</v>
      </c>
    </row>
    <row r="1509" spans="1:7">
      <c r="A1509" s="31">
        <v>40884</v>
      </c>
      <c r="B1509" s="32">
        <v>3.331</v>
      </c>
      <c r="C1509" s="32">
        <v>4.4690000000000003</v>
      </c>
      <c r="D1509" s="32">
        <v>3.601</v>
      </c>
      <c r="E1509" s="32">
        <v>5.2007000000000003</v>
      </c>
      <c r="F1509" s="33">
        <v>236</v>
      </c>
      <c r="G1509" s="30" t="s">
        <v>20</v>
      </c>
    </row>
    <row r="1510" spans="1:7">
      <c r="A1510" s="31">
        <v>40885</v>
      </c>
      <c r="B1510" s="32">
        <v>3.3359000000000001</v>
      </c>
      <c r="C1510" s="32">
        <v>4.4691999999999998</v>
      </c>
      <c r="D1510" s="32">
        <v>3.6107</v>
      </c>
      <c r="E1510" s="32">
        <v>5.2488999999999999</v>
      </c>
      <c r="F1510" s="33">
        <v>237</v>
      </c>
      <c r="G1510" s="30" t="s">
        <v>20</v>
      </c>
    </row>
    <row r="1511" spans="1:7">
      <c r="A1511" s="31">
        <v>40886</v>
      </c>
      <c r="B1511" s="32">
        <v>3.3875000000000002</v>
      </c>
      <c r="C1511" s="32">
        <v>4.5194999999999999</v>
      </c>
      <c r="D1511" s="32">
        <v>3.6652999999999998</v>
      </c>
      <c r="E1511" s="32">
        <v>5.2958999999999996</v>
      </c>
      <c r="F1511" s="33">
        <v>238</v>
      </c>
      <c r="G1511" s="30" t="s">
        <v>20</v>
      </c>
    </row>
    <row r="1512" spans="1:7">
      <c r="A1512" s="31">
        <v>40889</v>
      </c>
      <c r="B1512" s="32">
        <v>3.4117000000000002</v>
      </c>
      <c r="C1512" s="32">
        <v>4.5255000000000001</v>
      </c>
      <c r="D1512" s="32">
        <v>3.6694</v>
      </c>
      <c r="E1512" s="32">
        <v>5.3037999999999998</v>
      </c>
      <c r="F1512" s="33">
        <v>239</v>
      </c>
      <c r="G1512" s="30" t="s">
        <v>20</v>
      </c>
    </row>
    <row r="1513" spans="1:7">
      <c r="A1513" s="31">
        <v>40890</v>
      </c>
      <c r="B1513" s="32">
        <v>3.4586999999999999</v>
      </c>
      <c r="C1513" s="32">
        <v>4.5599999999999996</v>
      </c>
      <c r="D1513" s="32">
        <v>3.6917</v>
      </c>
      <c r="E1513" s="32">
        <v>5.3920000000000003</v>
      </c>
      <c r="F1513" s="33">
        <v>240</v>
      </c>
      <c r="G1513" s="30" t="s">
        <v>20</v>
      </c>
    </row>
    <row r="1514" spans="1:7">
      <c r="A1514" s="31">
        <v>40891</v>
      </c>
      <c r="B1514" s="32">
        <v>3.4977</v>
      </c>
      <c r="C1514" s="32">
        <v>4.5641999999999996</v>
      </c>
      <c r="D1514" s="32">
        <v>3.7025000000000001</v>
      </c>
      <c r="E1514" s="32">
        <v>5.4283999999999999</v>
      </c>
      <c r="F1514" s="33">
        <v>241</v>
      </c>
      <c r="G1514" s="30" t="s">
        <v>20</v>
      </c>
    </row>
    <row r="1515" spans="1:7">
      <c r="A1515" s="31">
        <v>40892</v>
      </c>
      <c r="B1515" s="32">
        <v>3.5066000000000002</v>
      </c>
      <c r="C1515" s="32">
        <v>4.5480999999999998</v>
      </c>
      <c r="D1515" s="32">
        <v>3.7096</v>
      </c>
      <c r="E1515" s="32">
        <v>5.4238</v>
      </c>
      <c r="F1515" s="33">
        <v>242</v>
      </c>
      <c r="G1515" s="30" t="s">
        <v>20</v>
      </c>
    </row>
    <row r="1516" spans="1:7">
      <c r="A1516" s="31">
        <v>40893</v>
      </c>
      <c r="B1516" s="32">
        <v>3.4586000000000001</v>
      </c>
      <c r="C1516" s="32">
        <v>4.5094000000000003</v>
      </c>
      <c r="D1516" s="32">
        <v>3.6842000000000001</v>
      </c>
      <c r="E1516" s="32">
        <v>5.3734999999999999</v>
      </c>
      <c r="F1516" s="33">
        <v>243</v>
      </c>
      <c r="G1516" s="30" t="s">
        <v>20</v>
      </c>
    </row>
    <row r="1517" spans="1:7">
      <c r="A1517" s="31">
        <v>40896</v>
      </c>
      <c r="B1517" s="32">
        <v>3.4470000000000001</v>
      </c>
      <c r="C1517" s="32">
        <v>4.4909999999999997</v>
      </c>
      <c r="D1517" s="32">
        <v>3.6827999999999999</v>
      </c>
      <c r="E1517" s="32">
        <v>5.3410000000000002</v>
      </c>
      <c r="F1517" s="33">
        <v>244</v>
      </c>
      <c r="G1517" s="30" t="s">
        <v>20</v>
      </c>
    </row>
    <row r="1518" spans="1:7">
      <c r="A1518" s="31">
        <v>40897</v>
      </c>
      <c r="B1518" s="32">
        <v>3.4148000000000001</v>
      </c>
      <c r="C1518" s="32">
        <v>4.4634999999999998</v>
      </c>
      <c r="D1518" s="32">
        <v>3.6634000000000002</v>
      </c>
      <c r="E1518" s="32">
        <v>5.3391000000000002</v>
      </c>
      <c r="F1518" s="33">
        <v>245</v>
      </c>
      <c r="G1518" s="30" t="s">
        <v>20</v>
      </c>
    </row>
    <row r="1519" spans="1:7">
      <c r="A1519" s="31">
        <v>40898</v>
      </c>
      <c r="B1519" s="32">
        <v>3.3793000000000002</v>
      </c>
      <c r="C1519" s="32">
        <v>4.4424000000000001</v>
      </c>
      <c r="D1519" s="32">
        <v>3.6391</v>
      </c>
      <c r="E1519" s="32">
        <v>5.319</v>
      </c>
      <c r="F1519" s="33">
        <v>246</v>
      </c>
      <c r="G1519" s="30" t="s">
        <v>20</v>
      </c>
    </row>
    <row r="1520" spans="1:7">
      <c r="A1520" s="31">
        <v>40899</v>
      </c>
      <c r="B1520" s="32">
        <v>3.3933</v>
      </c>
      <c r="C1520" s="32">
        <v>4.4438000000000004</v>
      </c>
      <c r="D1520" s="32">
        <v>3.6352000000000002</v>
      </c>
      <c r="E1520" s="32">
        <v>5.3324999999999996</v>
      </c>
      <c r="F1520" s="33">
        <v>247</v>
      </c>
      <c r="G1520" s="30" t="s">
        <v>20</v>
      </c>
    </row>
    <row r="1521" spans="1:7">
      <c r="A1521" s="31">
        <v>40900</v>
      </c>
      <c r="B1521" s="32">
        <v>3.3980000000000001</v>
      </c>
      <c r="C1521" s="32">
        <v>4.4401000000000002</v>
      </c>
      <c r="D1521" s="32">
        <v>3.6301000000000001</v>
      </c>
      <c r="E1521" s="32">
        <v>5.3231999999999999</v>
      </c>
      <c r="F1521" s="33">
        <v>248</v>
      </c>
      <c r="G1521" s="30" t="s">
        <v>20</v>
      </c>
    </row>
    <row r="1522" spans="1:7">
      <c r="A1522" s="31">
        <v>40904</v>
      </c>
      <c r="B1522" s="32">
        <v>3.3788</v>
      </c>
      <c r="C1522" s="32">
        <v>4.4175000000000004</v>
      </c>
      <c r="D1522" s="32">
        <v>3.6139000000000001</v>
      </c>
      <c r="E1522" s="32">
        <v>5.2843999999999998</v>
      </c>
      <c r="F1522" s="33">
        <v>249</v>
      </c>
      <c r="G1522" s="30" t="s">
        <v>20</v>
      </c>
    </row>
    <row r="1523" spans="1:7">
      <c r="A1523" s="31">
        <v>40905</v>
      </c>
      <c r="B1523" s="32">
        <v>3.3607999999999998</v>
      </c>
      <c r="C1523" s="32">
        <v>4.3914</v>
      </c>
      <c r="D1523" s="32">
        <v>3.5988000000000002</v>
      </c>
      <c r="E1523" s="32">
        <v>5.2652000000000001</v>
      </c>
      <c r="F1523" s="33">
        <v>250</v>
      </c>
      <c r="G1523" s="30" t="s">
        <v>20</v>
      </c>
    </row>
    <row r="1524" spans="1:7">
      <c r="A1524" s="31">
        <v>40906</v>
      </c>
      <c r="B1524" s="32">
        <v>3.4125999999999999</v>
      </c>
      <c r="C1524" s="32">
        <v>4.4078999999999997</v>
      </c>
      <c r="D1524" s="32">
        <v>3.6166999999999998</v>
      </c>
      <c r="E1524" s="32">
        <v>5.2641</v>
      </c>
      <c r="F1524" s="33">
        <v>251</v>
      </c>
      <c r="G1524" s="30" t="s">
        <v>20</v>
      </c>
    </row>
    <row r="1525" spans="1:7">
      <c r="A1525" s="31">
        <v>40907</v>
      </c>
      <c r="B1525" s="32">
        <v>3.4174000000000002</v>
      </c>
      <c r="C1525" s="32">
        <v>4.4168000000000003</v>
      </c>
      <c r="D1525" s="32">
        <v>3.6333000000000002</v>
      </c>
      <c r="E1525" s="32">
        <v>5.2690999999999999</v>
      </c>
      <c r="F1525" s="33">
        <v>252</v>
      </c>
      <c r="G1525" s="30" t="s">
        <v>20</v>
      </c>
    </row>
    <row r="1526" spans="1:7" ht="15">
      <c r="A1526" s="35">
        <v>40910</v>
      </c>
      <c r="B1526" s="36">
        <v>3.4453999999999998</v>
      </c>
      <c r="C1526" s="36">
        <v>4.4640000000000004</v>
      </c>
      <c r="D1526" s="36">
        <v>3.6667999999999998</v>
      </c>
      <c r="E1526" s="36">
        <v>5.3479999999999999</v>
      </c>
      <c r="F1526" s="34">
        <v>1</v>
      </c>
      <c r="G1526" s="34" t="s">
        <v>21</v>
      </c>
    </row>
    <row r="1527" spans="1:7" ht="15">
      <c r="A1527" s="35">
        <v>40911</v>
      </c>
      <c r="B1527" s="36">
        <v>3.4277000000000002</v>
      </c>
      <c r="C1527" s="36">
        <v>4.4596999999999998</v>
      </c>
      <c r="D1527" s="36">
        <v>3.6621999999999999</v>
      </c>
      <c r="E1527" s="36">
        <v>5.3394000000000004</v>
      </c>
      <c r="F1527" s="34">
        <v>2</v>
      </c>
      <c r="G1527" s="34" t="s">
        <v>22</v>
      </c>
    </row>
    <row r="1528" spans="1:7" ht="15">
      <c r="A1528" s="35">
        <v>40912</v>
      </c>
      <c r="B1528" s="36">
        <v>3.4319999999999999</v>
      </c>
      <c r="C1528" s="36">
        <v>4.4752999999999998</v>
      </c>
      <c r="D1528" s="36">
        <v>3.6714000000000002</v>
      </c>
      <c r="E1528" s="36">
        <v>5.3712</v>
      </c>
      <c r="F1528" s="34">
        <v>3</v>
      </c>
      <c r="G1528" s="34" t="s">
        <v>23</v>
      </c>
    </row>
    <row r="1529" spans="1:7" ht="15">
      <c r="A1529" s="35">
        <v>40913</v>
      </c>
      <c r="B1529" s="36">
        <v>3.5081000000000002</v>
      </c>
      <c r="C1529" s="36">
        <v>4.5134999999999996</v>
      </c>
      <c r="D1529" s="36">
        <v>3.7037</v>
      </c>
      <c r="E1529" s="36">
        <v>5.4615999999999998</v>
      </c>
      <c r="F1529" s="34">
        <v>4</v>
      </c>
      <c r="G1529" s="34" t="s">
        <v>24</v>
      </c>
    </row>
    <row r="1530" spans="1:7" ht="15">
      <c r="A1530" s="35">
        <v>40917</v>
      </c>
      <c r="B1530" s="36">
        <v>3.5150000000000001</v>
      </c>
      <c r="C1530" s="36">
        <v>4.4901999999999997</v>
      </c>
      <c r="D1530" s="36">
        <v>3.694</v>
      </c>
      <c r="E1530" s="36">
        <v>5.4268999999999998</v>
      </c>
      <c r="F1530" s="34">
        <v>5</v>
      </c>
      <c r="G1530" s="34" t="s">
        <v>25</v>
      </c>
    </row>
    <row r="1531" spans="1:7" ht="15">
      <c r="A1531" s="35">
        <v>40918</v>
      </c>
      <c r="B1531" s="36">
        <v>3.5083000000000002</v>
      </c>
      <c r="C1531" s="36">
        <v>4.4882999999999997</v>
      </c>
      <c r="D1531" s="36">
        <v>3.7014999999999998</v>
      </c>
      <c r="E1531" s="36">
        <v>5.4328000000000003</v>
      </c>
      <c r="F1531" s="34">
        <v>6</v>
      </c>
      <c r="G1531" s="34" t="s">
        <v>26</v>
      </c>
    </row>
    <row r="1532" spans="1:7" ht="15">
      <c r="A1532" s="35">
        <v>40919</v>
      </c>
      <c r="B1532" s="36">
        <v>3.4918999999999998</v>
      </c>
      <c r="C1532" s="36">
        <v>4.4645000000000001</v>
      </c>
      <c r="D1532" s="36">
        <v>3.6806999999999999</v>
      </c>
      <c r="E1532" s="36">
        <v>5.4027000000000003</v>
      </c>
      <c r="F1532" s="34">
        <v>7</v>
      </c>
      <c r="G1532" s="34" t="s">
        <v>27</v>
      </c>
    </row>
    <row r="1533" spans="1:7" ht="15">
      <c r="A1533" s="35">
        <v>40920</v>
      </c>
      <c r="B1533" s="36">
        <v>3.4944999999999999</v>
      </c>
      <c r="C1533" s="36">
        <v>4.4531999999999998</v>
      </c>
      <c r="D1533" s="36">
        <v>3.6756000000000002</v>
      </c>
      <c r="E1533" s="36">
        <v>5.3575999999999997</v>
      </c>
      <c r="F1533" s="34">
        <v>8</v>
      </c>
      <c r="G1533" s="34" t="s">
        <v>28</v>
      </c>
    </row>
    <row r="1534" spans="1:7" ht="15">
      <c r="A1534" s="35">
        <v>40921</v>
      </c>
      <c r="B1534" s="36">
        <v>3.4323000000000001</v>
      </c>
      <c r="C1534" s="36">
        <v>4.4039999999999999</v>
      </c>
      <c r="D1534" s="36">
        <v>3.6375999999999999</v>
      </c>
      <c r="E1534" s="36">
        <v>5.2710999999999997</v>
      </c>
      <c r="F1534" s="34">
        <v>9</v>
      </c>
      <c r="G1534" s="34" t="s">
        <v>29</v>
      </c>
    </row>
    <row r="1535" spans="1:7" ht="15">
      <c r="A1535" s="35">
        <v>40924</v>
      </c>
      <c r="B1535" s="36">
        <v>3.4798</v>
      </c>
      <c r="C1535" s="36">
        <v>4.4055999999999997</v>
      </c>
      <c r="D1535" s="36">
        <v>3.6442999999999999</v>
      </c>
      <c r="E1535" s="36">
        <v>5.3323999999999998</v>
      </c>
      <c r="F1535" s="34">
        <v>10</v>
      </c>
      <c r="G1535" s="34" t="s">
        <v>30</v>
      </c>
    </row>
    <row r="1536" spans="1:7" ht="15">
      <c r="A1536" s="35">
        <v>40925</v>
      </c>
      <c r="B1536" s="36">
        <v>3.4215</v>
      </c>
      <c r="C1536" s="36">
        <v>4.3708</v>
      </c>
      <c r="D1536" s="36">
        <v>3.6135999999999999</v>
      </c>
      <c r="E1536" s="36">
        <v>5.2584</v>
      </c>
      <c r="F1536" s="34">
        <v>11</v>
      </c>
      <c r="G1536" s="34" t="s">
        <v>31</v>
      </c>
    </row>
    <row r="1537" spans="1:7" ht="15">
      <c r="A1537" s="35">
        <v>40926</v>
      </c>
      <c r="B1537" s="36">
        <v>3.4</v>
      </c>
      <c r="C1537" s="36">
        <v>4.3491</v>
      </c>
      <c r="D1537" s="36">
        <v>3.5958999999999999</v>
      </c>
      <c r="E1537" s="36">
        <v>5.2241</v>
      </c>
      <c r="F1537" s="34">
        <v>12</v>
      </c>
      <c r="G1537" s="34" t="s">
        <v>32</v>
      </c>
    </row>
    <row r="1538" spans="1:7" ht="15">
      <c r="A1538" s="35">
        <v>40927</v>
      </c>
      <c r="B1538" s="36">
        <v>3.3677999999999999</v>
      </c>
      <c r="C1538" s="36">
        <v>4.3391000000000002</v>
      </c>
      <c r="D1538" s="36">
        <v>3.5912000000000002</v>
      </c>
      <c r="E1538" s="36">
        <v>5.1996000000000002</v>
      </c>
      <c r="F1538" s="34">
        <v>13</v>
      </c>
      <c r="G1538" s="34" t="s">
        <v>33</v>
      </c>
    </row>
    <row r="1539" spans="1:7" ht="15">
      <c r="A1539" s="35">
        <v>40928</v>
      </c>
      <c r="B1539" s="36">
        <v>3.3536999999999999</v>
      </c>
      <c r="C1539" s="36">
        <v>4.3259999999999996</v>
      </c>
      <c r="D1539" s="36">
        <v>3.5819000000000001</v>
      </c>
      <c r="E1539" s="36">
        <v>5.1839000000000004</v>
      </c>
      <c r="F1539" s="34">
        <v>14</v>
      </c>
      <c r="G1539" s="34" t="s">
        <v>34</v>
      </c>
    </row>
    <row r="1540" spans="1:7" ht="15">
      <c r="A1540" s="35">
        <v>40931</v>
      </c>
      <c r="B1540" s="36">
        <v>3.3353000000000002</v>
      </c>
      <c r="C1540" s="36">
        <v>4.3110999999999997</v>
      </c>
      <c r="D1540" s="36">
        <v>3.5707</v>
      </c>
      <c r="E1540" s="36">
        <v>5.1871999999999998</v>
      </c>
      <c r="F1540" s="34">
        <v>15</v>
      </c>
      <c r="G1540" s="34" t="s">
        <v>35</v>
      </c>
    </row>
    <row r="1541" spans="1:7" ht="15">
      <c r="A1541" s="35">
        <v>40932</v>
      </c>
      <c r="B1541" s="36">
        <v>3.2970000000000002</v>
      </c>
      <c r="C1541" s="36">
        <v>4.2885</v>
      </c>
      <c r="D1541" s="36">
        <v>3.5545</v>
      </c>
      <c r="E1541" s="36">
        <v>5.1223999999999998</v>
      </c>
      <c r="F1541" s="34">
        <v>16</v>
      </c>
      <c r="G1541" s="34" t="s">
        <v>36</v>
      </c>
    </row>
    <row r="1542" spans="1:7" ht="15">
      <c r="A1542" s="35">
        <v>40933</v>
      </c>
      <c r="B1542" s="36">
        <v>3.2989999999999999</v>
      </c>
      <c r="C1542" s="36">
        <v>4.2854999999999999</v>
      </c>
      <c r="D1542" s="36">
        <v>3.5453000000000001</v>
      </c>
      <c r="E1542" s="36">
        <v>5.1384999999999996</v>
      </c>
      <c r="F1542" s="34">
        <v>17</v>
      </c>
      <c r="G1542" s="34" t="s">
        <v>37</v>
      </c>
    </row>
    <row r="1543" spans="1:7" ht="15">
      <c r="A1543" s="35">
        <v>40934</v>
      </c>
      <c r="B1543" s="36">
        <v>3.2233000000000001</v>
      </c>
      <c r="C1543" s="36">
        <v>4.2431000000000001</v>
      </c>
      <c r="D1543" s="36">
        <v>3.5146999999999999</v>
      </c>
      <c r="E1543" s="36">
        <v>5.0587999999999997</v>
      </c>
      <c r="F1543" s="34">
        <v>18</v>
      </c>
      <c r="G1543" s="34" t="s">
        <v>38</v>
      </c>
    </row>
    <row r="1544" spans="1:7" ht="15">
      <c r="A1544" s="35">
        <v>40935</v>
      </c>
      <c r="B1544" s="36">
        <v>3.2162999999999999</v>
      </c>
      <c r="C1544" s="36">
        <v>4.2222999999999997</v>
      </c>
      <c r="D1544" s="36">
        <v>3.4965999999999999</v>
      </c>
      <c r="E1544" s="36">
        <v>5.0551000000000004</v>
      </c>
      <c r="F1544" s="34">
        <v>19</v>
      </c>
      <c r="G1544" s="34" t="s">
        <v>39</v>
      </c>
    </row>
    <row r="1545" spans="1:7" ht="15">
      <c r="A1545" s="35">
        <v>40938</v>
      </c>
      <c r="B1545" s="36">
        <v>3.2433000000000001</v>
      </c>
      <c r="C1545" s="36">
        <v>4.2588999999999997</v>
      </c>
      <c r="D1545" s="36">
        <v>3.5335000000000001</v>
      </c>
      <c r="E1545" s="36">
        <v>5.0815999999999999</v>
      </c>
      <c r="F1545" s="34">
        <v>20</v>
      </c>
      <c r="G1545" s="34" t="s">
        <v>40</v>
      </c>
    </row>
    <row r="1546" spans="1:7" ht="15">
      <c r="A1546" s="35">
        <v>40939</v>
      </c>
      <c r="B1546" s="36">
        <v>3.2031999999999998</v>
      </c>
      <c r="C1546" s="36">
        <v>4.2270000000000003</v>
      </c>
      <c r="D1546" s="36">
        <v>3.5053999999999998</v>
      </c>
      <c r="E1546" s="36">
        <v>5.0495999999999999</v>
      </c>
      <c r="F1546" s="34">
        <v>21</v>
      </c>
      <c r="G1546" s="34" t="s">
        <v>41</v>
      </c>
    </row>
    <row r="1547" spans="1:7" ht="15">
      <c r="A1547" s="35">
        <v>40940</v>
      </c>
      <c r="B1547" s="36">
        <v>3.1913</v>
      </c>
      <c r="C1547" s="36">
        <v>4.1932999999999998</v>
      </c>
      <c r="D1547" s="36">
        <v>3.4824000000000002</v>
      </c>
      <c r="E1547" s="36">
        <v>5.0285000000000002</v>
      </c>
      <c r="F1547" s="34">
        <v>22</v>
      </c>
      <c r="G1547" s="34" t="s">
        <v>42</v>
      </c>
    </row>
    <row r="1548" spans="1:7" ht="15">
      <c r="A1548" s="35">
        <v>40941</v>
      </c>
      <c r="B1548" s="36">
        <v>3.1955</v>
      </c>
      <c r="C1548" s="36">
        <v>4.1994999999999996</v>
      </c>
      <c r="D1548" s="36">
        <v>3.4861</v>
      </c>
      <c r="E1548" s="36">
        <v>5.0590000000000002</v>
      </c>
      <c r="F1548" s="34">
        <v>23</v>
      </c>
      <c r="G1548" s="34" t="s">
        <v>43</v>
      </c>
    </row>
    <row r="1549" spans="1:7" ht="15">
      <c r="A1549" s="35">
        <v>40942</v>
      </c>
      <c r="B1549" s="36">
        <v>3.1848000000000001</v>
      </c>
      <c r="C1549" s="36">
        <v>4.1932</v>
      </c>
      <c r="D1549" s="36">
        <v>3.4784000000000002</v>
      </c>
      <c r="E1549" s="36">
        <v>5.0468999999999999</v>
      </c>
      <c r="F1549" s="34">
        <v>24</v>
      </c>
      <c r="G1549" s="34" t="s">
        <v>44</v>
      </c>
    </row>
    <row r="1550" spans="1:7" ht="15">
      <c r="A1550" s="35">
        <v>40945</v>
      </c>
      <c r="B1550" s="36">
        <v>3.2084000000000001</v>
      </c>
      <c r="C1550" s="36">
        <v>4.1837</v>
      </c>
      <c r="D1550" s="36">
        <v>3.4695</v>
      </c>
      <c r="E1550" s="36">
        <v>5.0494000000000003</v>
      </c>
      <c r="F1550" s="34">
        <v>25</v>
      </c>
      <c r="G1550" s="34" t="s">
        <v>45</v>
      </c>
    </row>
    <row r="1551" spans="1:7" ht="15">
      <c r="A1551" s="35">
        <v>40946</v>
      </c>
      <c r="B1551" s="36">
        <v>3.1806000000000001</v>
      </c>
      <c r="C1551" s="36">
        <v>4.1818</v>
      </c>
      <c r="D1551" s="36">
        <v>3.4632999999999998</v>
      </c>
      <c r="E1551" s="36">
        <v>5.0338000000000003</v>
      </c>
      <c r="F1551" s="34">
        <v>26</v>
      </c>
      <c r="G1551" s="34" t="s">
        <v>46</v>
      </c>
    </row>
    <row r="1552" spans="1:7" ht="15">
      <c r="A1552" s="35">
        <v>40947</v>
      </c>
      <c r="B1552" s="36">
        <v>3.1461000000000001</v>
      </c>
      <c r="C1552" s="36">
        <v>4.1710000000000003</v>
      </c>
      <c r="D1552" s="36">
        <v>3.4430999999999998</v>
      </c>
      <c r="E1552" s="36">
        <v>5.0060000000000002</v>
      </c>
      <c r="F1552" s="34">
        <v>27</v>
      </c>
      <c r="G1552" s="34" t="s">
        <v>47</v>
      </c>
    </row>
    <row r="1553" spans="1:7" ht="15">
      <c r="A1553" s="35">
        <v>40948</v>
      </c>
      <c r="B1553" s="36">
        <v>3.1486999999999998</v>
      </c>
      <c r="C1553" s="36">
        <v>4.1768999999999998</v>
      </c>
      <c r="D1553" s="36">
        <v>3.4506999999999999</v>
      </c>
      <c r="E1553" s="36">
        <v>4.9878999999999998</v>
      </c>
      <c r="F1553" s="34">
        <v>28</v>
      </c>
      <c r="G1553" s="34" t="s">
        <v>48</v>
      </c>
    </row>
    <row r="1554" spans="1:7" ht="15">
      <c r="A1554" s="35">
        <v>40949</v>
      </c>
      <c r="B1554" s="36">
        <v>3.1703000000000001</v>
      </c>
      <c r="C1554" s="36">
        <v>4.2047999999999996</v>
      </c>
      <c r="D1554" s="36">
        <v>3.4752000000000001</v>
      </c>
      <c r="E1554" s="36">
        <v>5.0216000000000003</v>
      </c>
      <c r="F1554" s="34">
        <v>29</v>
      </c>
      <c r="G1554" s="34" t="s">
        <v>49</v>
      </c>
    </row>
    <row r="1555" spans="1:7" ht="15">
      <c r="A1555" s="35">
        <v>40952</v>
      </c>
      <c r="B1555" s="36">
        <v>3.1642999999999999</v>
      </c>
      <c r="C1555" s="36">
        <v>4.1947999999999999</v>
      </c>
      <c r="D1555" s="36">
        <v>3.4691999999999998</v>
      </c>
      <c r="E1555" s="36">
        <v>4.9968000000000004</v>
      </c>
      <c r="F1555" s="34">
        <v>30</v>
      </c>
      <c r="G1555" s="34" t="s">
        <v>50</v>
      </c>
    </row>
    <row r="1556" spans="1:7" ht="15">
      <c r="A1556" s="35">
        <v>40953</v>
      </c>
      <c r="B1556" s="36">
        <v>3.1800999999999999</v>
      </c>
      <c r="C1556" s="36">
        <v>4.1935000000000002</v>
      </c>
      <c r="D1556" s="36">
        <v>3.4701</v>
      </c>
      <c r="E1556" s="36">
        <v>5.0053999999999998</v>
      </c>
      <c r="F1556" s="34">
        <v>31</v>
      </c>
      <c r="G1556" s="34" t="s">
        <v>51</v>
      </c>
    </row>
    <row r="1557" spans="1:7" ht="15">
      <c r="A1557" s="35">
        <v>40954</v>
      </c>
      <c r="B1557" s="36">
        <v>3.1659999999999999</v>
      </c>
      <c r="C1557" s="36">
        <v>4.1695000000000002</v>
      </c>
      <c r="D1557" s="36">
        <v>3.4523000000000001</v>
      </c>
      <c r="E1557" s="36">
        <v>4.9668999999999999</v>
      </c>
      <c r="F1557" s="34">
        <v>32</v>
      </c>
      <c r="G1557" s="34" t="s">
        <v>52</v>
      </c>
    </row>
    <row r="1558" spans="1:7" ht="15">
      <c r="A1558" s="35">
        <v>40955</v>
      </c>
      <c r="B1558" s="36">
        <v>3.2502</v>
      </c>
      <c r="C1558" s="36">
        <v>4.2275999999999998</v>
      </c>
      <c r="D1558" s="36">
        <v>3.5026999999999999</v>
      </c>
      <c r="E1558" s="36">
        <v>5.0952999999999999</v>
      </c>
      <c r="F1558" s="34">
        <v>33</v>
      </c>
      <c r="G1558" s="34" t="s">
        <v>53</v>
      </c>
    </row>
    <row r="1559" spans="1:7" ht="15">
      <c r="A1559" s="35">
        <v>40956</v>
      </c>
      <c r="B1559" s="36">
        <v>3.1789999999999998</v>
      </c>
      <c r="C1559" s="36">
        <v>4.1840000000000002</v>
      </c>
      <c r="D1559" s="36">
        <v>3.4653999999999998</v>
      </c>
      <c r="E1559" s="36">
        <v>5.0415999999999999</v>
      </c>
      <c r="F1559" s="34">
        <v>34</v>
      </c>
      <c r="G1559" s="34" t="s">
        <v>54</v>
      </c>
    </row>
    <row r="1560" spans="1:7" ht="15">
      <c r="A1560" s="35">
        <v>40959</v>
      </c>
      <c r="B1560" s="36">
        <v>3.1598000000000002</v>
      </c>
      <c r="C1560" s="36">
        <v>4.1775000000000002</v>
      </c>
      <c r="D1560" s="36">
        <v>3.4565000000000001</v>
      </c>
      <c r="E1560" s="36">
        <v>5.0114000000000001</v>
      </c>
      <c r="F1560" s="34">
        <v>35</v>
      </c>
      <c r="G1560" s="34" t="s">
        <v>55</v>
      </c>
    </row>
    <row r="1561" spans="1:7" ht="15">
      <c r="A1561" s="35">
        <v>40960</v>
      </c>
      <c r="B1561" s="36">
        <v>3.1488</v>
      </c>
      <c r="C1561" s="36">
        <v>4.1734999999999998</v>
      </c>
      <c r="D1561" s="36">
        <v>3.4546999999999999</v>
      </c>
      <c r="E1561" s="36">
        <v>4.9912999999999998</v>
      </c>
      <c r="F1561" s="34">
        <v>36</v>
      </c>
      <c r="G1561" s="34" t="s">
        <v>56</v>
      </c>
    </row>
    <row r="1562" spans="1:7" ht="15">
      <c r="A1562" s="35">
        <v>40961</v>
      </c>
      <c r="B1562" s="36">
        <v>3.1635</v>
      </c>
      <c r="C1562" s="36">
        <v>4.1856999999999998</v>
      </c>
      <c r="D1562" s="36">
        <v>3.4662999999999999</v>
      </c>
      <c r="E1562" s="36">
        <v>4.9682000000000004</v>
      </c>
      <c r="F1562" s="34">
        <v>37</v>
      </c>
      <c r="G1562" s="34" t="s">
        <v>57</v>
      </c>
    </row>
    <row r="1563" spans="1:7" ht="15">
      <c r="A1563" s="35">
        <v>40962</v>
      </c>
      <c r="B1563" s="36">
        <v>3.1379999999999999</v>
      </c>
      <c r="C1563" s="36">
        <v>4.181</v>
      </c>
      <c r="D1563" s="36">
        <v>3.4676</v>
      </c>
      <c r="E1563" s="36">
        <v>4.9325000000000001</v>
      </c>
      <c r="F1563" s="34">
        <v>38</v>
      </c>
      <c r="G1563" s="34" t="s">
        <v>58</v>
      </c>
    </row>
    <row r="1564" spans="1:7" ht="15">
      <c r="A1564" s="35">
        <v>40963</v>
      </c>
      <c r="B1564" s="36">
        <v>3.1103000000000001</v>
      </c>
      <c r="C1564" s="36">
        <v>4.1654</v>
      </c>
      <c r="D1564" s="36">
        <v>3.4542999999999999</v>
      </c>
      <c r="E1564" s="36">
        <v>4.9166999999999996</v>
      </c>
      <c r="F1564" s="34">
        <v>39</v>
      </c>
      <c r="G1564" s="34" t="s">
        <v>59</v>
      </c>
    </row>
    <row r="1565" spans="1:7" ht="15">
      <c r="A1565" s="35">
        <v>40966</v>
      </c>
      <c r="B1565" s="36">
        <v>3.1175999999999999</v>
      </c>
      <c r="C1565" s="36">
        <v>4.1844999999999999</v>
      </c>
      <c r="D1565" s="36">
        <v>3.4729999999999999</v>
      </c>
      <c r="E1565" s="36">
        <v>4.9414999999999996</v>
      </c>
      <c r="F1565" s="34">
        <v>40</v>
      </c>
      <c r="G1565" s="34" t="s">
        <v>60</v>
      </c>
    </row>
    <row r="1566" spans="1:7" ht="15">
      <c r="A1566" s="35">
        <v>40967</v>
      </c>
      <c r="B1566" s="36">
        <v>3.0977000000000001</v>
      </c>
      <c r="C1566" s="36">
        <v>4.1630000000000003</v>
      </c>
      <c r="D1566" s="36">
        <v>3.4535</v>
      </c>
      <c r="E1566" s="36">
        <v>4.9130000000000003</v>
      </c>
      <c r="F1566" s="34">
        <v>41</v>
      </c>
      <c r="G1566" s="34" t="s">
        <v>61</v>
      </c>
    </row>
    <row r="1567" spans="1:7" ht="15">
      <c r="A1567" s="35">
        <v>40968</v>
      </c>
      <c r="B1567" s="36">
        <v>3.073</v>
      </c>
      <c r="C1567" s="36">
        <v>4.1364999999999998</v>
      </c>
      <c r="D1567" s="36">
        <v>3.4318</v>
      </c>
      <c r="E1567" s="36">
        <v>4.8973000000000004</v>
      </c>
      <c r="F1567" s="34">
        <v>42</v>
      </c>
      <c r="G1567" s="34" t="s">
        <v>62</v>
      </c>
    </row>
    <row r="1568" spans="1:7" ht="15">
      <c r="A1568" s="35">
        <v>40969</v>
      </c>
      <c r="B1568" s="36">
        <v>3.0886999999999998</v>
      </c>
      <c r="C1568" s="36">
        <v>4.1197999999999997</v>
      </c>
      <c r="D1568" s="36">
        <v>3.4178000000000002</v>
      </c>
      <c r="E1568" s="36">
        <v>4.9185999999999996</v>
      </c>
      <c r="F1568" s="34">
        <v>43</v>
      </c>
      <c r="G1568" s="34" t="s">
        <v>63</v>
      </c>
    </row>
    <row r="1569" spans="1:7" ht="15">
      <c r="A1569" s="35">
        <v>40970</v>
      </c>
      <c r="B1569" s="36">
        <v>3.1023000000000001</v>
      </c>
      <c r="C1569" s="36">
        <v>4.1124999999999998</v>
      </c>
      <c r="D1569" s="36">
        <v>3.4119000000000002</v>
      </c>
      <c r="E1569" s="36">
        <v>4.9423000000000004</v>
      </c>
      <c r="F1569" s="34">
        <v>44</v>
      </c>
      <c r="G1569" s="34" t="s">
        <v>64</v>
      </c>
    </row>
    <row r="1570" spans="1:7" ht="15">
      <c r="A1570" s="35">
        <v>40973</v>
      </c>
      <c r="B1570" s="36">
        <v>3.1355</v>
      </c>
      <c r="C1570" s="36">
        <v>4.1345000000000001</v>
      </c>
      <c r="D1570" s="36">
        <v>3.4289999999999998</v>
      </c>
      <c r="E1570" s="36">
        <v>4.9558999999999997</v>
      </c>
      <c r="F1570" s="34">
        <v>45</v>
      </c>
      <c r="G1570" s="34" t="s">
        <v>65</v>
      </c>
    </row>
    <row r="1571" spans="1:7" ht="15">
      <c r="A1571" s="35">
        <v>40974</v>
      </c>
      <c r="B1571" s="36">
        <v>3.1556999999999999</v>
      </c>
      <c r="C1571" s="36">
        <v>4.157</v>
      </c>
      <c r="D1571" s="36">
        <v>3.4472</v>
      </c>
      <c r="E1571" s="36">
        <v>4.9786999999999999</v>
      </c>
      <c r="F1571" s="34">
        <v>46</v>
      </c>
      <c r="G1571" s="34" t="s">
        <v>66</v>
      </c>
    </row>
    <row r="1572" spans="1:7" ht="15">
      <c r="A1572" s="35">
        <v>40975</v>
      </c>
      <c r="B1572" s="36">
        <v>3.1631</v>
      </c>
      <c r="C1572" s="36">
        <v>4.1577999999999999</v>
      </c>
      <c r="D1572" s="36">
        <v>3.4491999999999998</v>
      </c>
      <c r="E1572" s="36">
        <v>4.9787999999999997</v>
      </c>
      <c r="F1572" s="34">
        <v>47</v>
      </c>
      <c r="G1572" s="34" t="s">
        <v>67</v>
      </c>
    </row>
    <row r="1573" spans="1:7" ht="15">
      <c r="A1573" s="35">
        <v>40976</v>
      </c>
      <c r="B1573" s="36">
        <v>3.1219999999999999</v>
      </c>
      <c r="C1573" s="36">
        <v>4.1254999999999997</v>
      </c>
      <c r="D1573" s="36">
        <v>3.4224000000000001</v>
      </c>
      <c r="E1573" s="36">
        <v>4.9394999999999998</v>
      </c>
      <c r="F1573" s="34">
        <v>48</v>
      </c>
      <c r="G1573" s="34" t="s">
        <v>68</v>
      </c>
    </row>
    <row r="1574" spans="1:7" ht="15">
      <c r="A1574" s="35">
        <v>40977</v>
      </c>
      <c r="B1574" s="36">
        <v>3.1126</v>
      </c>
      <c r="C1574" s="36">
        <v>4.1143000000000001</v>
      </c>
      <c r="D1574" s="36">
        <v>3.4125000000000001</v>
      </c>
      <c r="E1574" s="36">
        <v>4.9053000000000004</v>
      </c>
      <c r="F1574" s="34">
        <v>49</v>
      </c>
      <c r="G1574" s="34" t="s">
        <v>69</v>
      </c>
    </row>
    <row r="1575" spans="1:7" ht="15">
      <c r="A1575" s="35">
        <v>40980</v>
      </c>
      <c r="B1575" s="36">
        <v>3.1284999999999998</v>
      </c>
      <c r="C1575" s="36">
        <v>4.1062000000000003</v>
      </c>
      <c r="D1575" s="36">
        <v>3.4055</v>
      </c>
      <c r="E1575" s="36">
        <v>4.9047000000000001</v>
      </c>
      <c r="F1575" s="34">
        <v>50</v>
      </c>
      <c r="G1575" s="34" t="s">
        <v>70</v>
      </c>
    </row>
    <row r="1576" spans="1:7" ht="15">
      <c r="A1576" s="35">
        <v>40981</v>
      </c>
      <c r="B1576" s="36">
        <v>3.1288</v>
      </c>
      <c r="C1576" s="36">
        <v>4.1132</v>
      </c>
      <c r="D1576" s="36">
        <v>3.4102999999999999</v>
      </c>
      <c r="E1576" s="36">
        <v>4.9028</v>
      </c>
      <c r="F1576" s="34">
        <v>51</v>
      </c>
      <c r="G1576" s="34" t="s">
        <v>71</v>
      </c>
    </row>
    <row r="1577" spans="1:7" ht="15">
      <c r="A1577" s="35">
        <v>40982</v>
      </c>
      <c r="B1577" s="36">
        <v>3.1699000000000002</v>
      </c>
      <c r="C1577" s="36">
        <v>4.1395</v>
      </c>
      <c r="D1577" s="36">
        <v>3.4195000000000002</v>
      </c>
      <c r="E1577" s="36">
        <v>4.9781000000000004</v>
      </c>
      <c r="F1577" s="34">
        <v>52</v>
      </c>
      <c r="G1577" s="34" t="s">
        <v>72</v>
      </c>
    </row>
    <row r="1578" spans="1:7" ht="15">
      <c r="A1578" s="35">
        <v>40983</v>
      </c>
      <c r="B1578" s="36">
        <v>3.1722999999999999</v>
      </c>
      <c r="C1578" s="36">
        <v>4.1420000000000003</v>
      </c>
      <c r="D1578" s="36">
        <v>3.4209999999999998</v>
      </c>
      <c r="E1578" s="36">
        <v>4.9696999999999996</v>
      </c>
      <c r="F1578" s="34">
        <v>53</v>
      </c>
      <c r="G1578" s="34" t="s">
        <v>73</v>
      </c>
    </row>
    <row r="1579" spans="1:7" ht="15">
      <c r="A1579" s="35">
        <v>40984</v>
      </c>
      <c r="B1579" s="36">
        <v>3.1688000000000001</v>
      </c>
      <c r="C1579" s="36">
        <v>4.1367000000000003</v>
      </c>
      <c r="D1579" s="36">
        <v>3.4260000000000002</v>
      </c>
      <c r="E1579" s="36">
        <v>4.9809999999999999</v>
      </c>
      <c r="F1579" s="34">
        <v>54</v>
      </c>
      <c r="G1579" s="34" t="s">
        <v>74</v>
      </c>
    </row>
    <row r="1580" spans="1:7" ht="15">
      <c r="A1580" s="35">
        <v>40987</v>
      </c>
      <c r="B1580" s="36">
        <v>3.1360999999999999</v>
      </c>
      <c r="C1580" s="36">
        <v>4.1269999999999998</v>
      </c>
      <c r="D1580" s="36">
        <v>3.4205000000000001</v>
      </c>
      <c r="E1580" s="36">
        <v>4.9657</v>
      </c>
      <c r="F1580" s="34">
        <v>55</v>
      </c>
      <c r="G1580" s="34" t="s">
        <v>75</v>
      </c>
    </row>
    <row r="1581" spans="1:7" ht="15">
      <c r="A1581" s="35">
        <v>40988</v>
      </c>
      <c r="B1581" s="36">
        <v>3.1288</v>
      </c>
      <c r="C1581" s="36">
        <v>4.1281999999999996</v>
      </c>
      <c r="D1581" s="36">
        <v>3.4220999999999999</v>
      </c>
      <c r="E1581" s="36">
        <v>4.9641999999999999</v>
      </c>
      <c r="F1581" s="34">
        <v>56</v>
      </c>
      <c r="G1581" s="34" t="s">
        <v>76</v>
      </c>
    </row>
    <row r="1582" spans="1:7" ht="15">
      <c r="A1582" s="35">
        <v>40989</v>
      </c>
      <c r="B1582" s="36">
        <v>3.1173000000000002</v>
      </c>
      <c r="C1582" s="36">
        <v>4.1364000000000001</v>
      </c>
      <c r="D1582" s="36">
        <v>3.4306000000000001</v>
      </c>
      <c r="E1582" s="36">
        <v>4.9443000000000001</v>
      </c>
      <c r="F1582" s="34">
        <v>57</v>
      </c>
      <c r="G1582" s="34" t="s">
        <v>77</v>
      </c>
    </row>
    <row r="1583" spans="1:7" ht="15">
      <c r="A1583" s="35">
        <v>40990</v>
      </c>
      <c r="B1583" s="36">
        <v>3.1680000000000001</v>
      </c>
      <c r="C1583" s="36">
        <v>4.1694000000000004</v>
      </c>
      <c r="D1583" s="36">
        <v>3.4588000000000001</v>
      </c>
      <c r="E1583" s="36">
        <v>5.0065</v>
      </c>
      <c r="F1583" s="34">
        <v>58</v>
      </c>
      <c r="G1583" s="34" t="s">
        <v>78</v>
      </c>
    </row>
    <row r="1584" spans="1:7" ht="15">
      <c r="A1584" s="35">
        <v>40991</v>
      </c>
      <c r="B1584" s="36">
        <v>3.1417000000000002</v>
      </c>
      <c r="C1584" s="36">
        <v>4.1649000000000003</v>
      </c>
      <c r="D1584" s="36">
        <v>3.4548000000000001</v>
      </c>
      <c r="E1584" s="36">
        <v>4.9836999999999998</v>
      </c>
      <c r="F1584" s="34">
        <v>59</v>
      </c>
      <c r="G1584" s="34" t="s">
        <v>79</v>
      </c>
    </row>
    <row r="1585" spans="1:7" ht="15">
      <c r="A1585" s="35">
        <v>40994</v>
      </c>
      <c r="B1585" s="36">
        <v>3.1347999999999998</v>
      </c>
      <c r="C1585" s="36">
        <v>4.1409000000000002</v>
      </c>
      <c r="D1585" s="36">
        <v>3.4359999999999999</v>
      </c>
      <c r="E1585" s="36">
        <v>4.9592000000000001</v>
      </c>
      <c r="F1585" s="34">
        <v>60</v>
      </c>
      <c r="G1585" s="34" t="s">
        <v>80</v>
      </c>
    </row>
    <row r="1586" spans="1:7" ht="15">
      <c r="A1586" s="35">
        <v>40995</v>
      </c>
      <c r="B1586" s="36">
        <v>3.0939000000000001</v>
      </c>
      <c r="C1586" s="36">
        <v>4.13</v>
      </c>
      <c r="D1586" s="36">
        <v>3.4236</v>
      </c>
      <c r="E1586" s="36">
        <v>4.9433999999999996</v>
      </c>
      <c r="F1586" s="34">
        <v>61</v>
      </c>
      <c r="G1586" s="34" t="s">
        <v>81</v>
      </c>
    </row>
    <row r="1587" spans="1:7" ht="15">
      <c r="A1587" s="35">
        <v>40996</v>
      </c>
      <c r="B1587" s="36">
        <v>3.11</v>
      </c>
      <c r="C1587" s="36">
        <v>4.1502999999999997</v>
      </c>
      <c r="D1587" s="36">
        <v>3.4415</v>
      </c>
      <c r="E1587" s="36">
        <v>4.9497</v>
      </c>
      <c r="F1587" s="34">
        <v>62</v>
      </c>
      <c r="G1587" s="34" t="s">
        <v>82</v>
      </c>
    </row>
    <row r="1588" spans="1:7" ht="15">
      <c r="A1588" s="35">
        <v>40997</v>
      </c>
      <c r="B1588" s="36">
        <v>3.1234000000000002</v>
      </c>
      <c r="C1588" s="36">
        <v>4.16</v>
      </c>
      <c r="D1588" s="36">
        <v>3.4510000000000001</v>
      </c>
      <c r="E1588" s="36">
        <v>4.9710000000000001</v>
      </c>
      <c r="F1588" s="34">
        <v>63</v>
      </c>
      <c r="G1588" s="34" t="s">
        <v>83</v>
      </c>
    </row>
    <row r="1589" spans="1:7" ht="15">
      <c r="A1589" s="35">
        <v>40998</v>
      </c>
      <c r="B1589" s="36">
        <v>3.1191</v>
      </c>
      <c r="C1589" s="36">
        <v>4.1616</v>
      </c>
      <c r="D1589" s="36">
        <v>3.4540000000000002</v>
      </c>
      <c r="E1589" s="36">
        <v>4.9908000000000001</v>
      </c>
      <c r="F1589" s="34">
        <v>64</v>
      </c>
      <c r="G1589" s="34" t="s">
        <v>84</v>
      </c>
    </row>
    <row r="1590" spans="1:7" ht="15">
      <c r="A1590" s="35">
        <v>41001</v>
      </c>
      <c r="B1590" s="36">
        <v>3.1017000000000001</v>
      </c>
      <c r="C1590" s="36">
        <v>4.1428000000000003</v>
      </c>
      <c r="D1590" s="36">
        <v>3.4401000000000002</v>
      </c>
      <c r="E1590" s="36">
        <v>4.9793000000000003</v>
      </c>
      <c r="F1590" s="34">
        <v>65</v>
      </c>
      <c r="G1590" s="34" t="s">
        <v>85</v>
      </c>
    </row>
    <row r="1591" spans="1:7" ht="15">
      <c r="A1591" s="35">
        <v>41002</v>
      </c>
      <c r="B1591" s="36">
        <v>3.0990000000000002</v>
      </c>
      <c r="C1591" s="36">
        <v>4.1326999999999998</v>
      </c>
      <c r="D1591" s="36">
        <v>3.4335</v>
      </c>
      <c r="E1591" s="36">
        <v>4.9668999999999999</v>
      </c>
      <c r="F1591" s="34">
        <v>66</v>
      </c>
      <c r="G1591" s="34" t="s">
        <v>86</v>
      </c>
    </row>
    <row r="1592" spans="1:7" ht="15">
      <c r="A1592" s="35">
        <v>41003</v>
      </c>
      <c r="B1592" s="36">
        <v>3.1503000000000001</v>
      </c>
      <c r="C1592" s="36">
        <v>4.1494999999999997</v>
      </c>
      <c r="D1592" s="36">
        <v>3.4449000000000001</v>
      </c>
      <c r="E1592" s="36">
        <v>5.0057</v>
      </c>
      <c r="F1592" s="34">
        <v>67</v>
      </c>
      <c r="G1592" s="34" t="s">
        <v>87</v>
      </c>
    </row>
    <row r="1593" spans="1:7" ht="15">
      <c r="A1593" s="35">
        <v>41004</v>
      </c>
      <c r="B1593" s="36">
        <v>3.1678000000000002</v>
      </c>
      <c r="C1593" s="36">
        <v>4.1543999999999999</v>
      </c>
      <c r="D1593" s="36">
        <v>3.4525999999999999</v>
      </c>
      <c r="E1593" s="36">
        <v>5.0270999999999999</v>
      </c>
      <c r="F1593" s="34">
        <v>68</v>
      </c>
      <c r="G1593" s="34" t="s">
        <v>88</v>
      </c>
    </row>
    <row r="1594" spans="1:7" ht="15">
      <c r="A1594" s="35">
        <v>41005</v>
      </c>
      <c r="B1594" s="36">
        <v>3.1814</v>
      </c>
      <c r="C1594" s="36">
        <v>4.1565000000000003</v>
      </c>
      <c r="D1594" s="36">
        <v>3.4584000000000001</v>
      </c>
      <c r="E1594" s="36">
        <v>5.0418000000000003</v>
      </c>
      <c r="F1594" s="34">
        <v>69</v>
      </c>
      <c r="G1594" s="34" t="s">
        <v>89</v>
      </c>
    </row>
    <row r="1595" spans="1:7" ht="15">
      <c r="A1595" s="35">
        <v>41009</v>
      </c>
      <c r="B1595" s="36">
        <v>3.1903999999999999</v>
      </c>
      <c r="C1595" s="36">
        <v>4.1756000000000002</v>
      </c>
      <c r="D1595" s="36">
        <v>3.4731999999999998</v>
      </c>
      <c r="E1595" s="36">
        <v>5.0591999999999997</v>
      </c>
      <c r="F1595" s="34">
        <v>70</v>
      </c>
      <c r="G1595" s="34" t="s">
        <v>90</v>
      </c>
    </row>
    <row r="1596" spans="1:7" ht="15">
      <c r="A1596" s="35">
        <v>41010</v>
      </c>
      <c r="B1596" s="36">
        <v>3.2033999999999998</v>
      </c>
      <c r="C1596" s="36">
        <v>4.2008000000000001</v>
      </c>
      <c r="D1596" s="36">
        <v>3.4965999999999999</v>
      </c>
      <c r="E1596" s="36">
        <v>5.0910000000000002</v>
      </c>
      <c r="F1596" s="34">
        <v>71</v>
      </c>
      <c r="G1596" s="34" t="s">
        <v>91</v>
      </c>
    </row>
    <row r="1597" spans="1:7" ht="15">
      <c r="A1597" s="35">
        <v>41011</v>
      </c>
      <c r="B1597" s="36">
        <v>3.1818</v>
      </c>
      <c r="C1597" s="36">
        <v>4.1740000000000004</v>
      </c>
      <c r="D1597" s="36">
        <v>3.4727999999999999</v>
      </c>
      <c r="E1597" s="36">
        <v>5.0697999999999999</v>
      </c>
      <c r="F1597" s="34">
        <v>72</v>
      </c>
      <c r="G1597" s="34" t="s">
        <v>92</v>
      </c>
    </row>
    <row r="1598" spans="1:7" ht="15">
      <c r="A1598" s="35">
        <v>41012</v>
      </c>
      <c r="B1598" s="36">
        <v>3.1764999999999999</v>
      </c>
      <c r="C1598" s="36">
        <v>4.1779000000000002</v>
      </c>
      <c r="D1598" s="36">
        <v>3.4765000000000001</v>
      </c>
      <c r="E1598" s="36">
        <v>5.0579999999999998</v>
      </c>
      <c r="F1598" s="34">
        <v>73</v>
      </c>
      <c r="G1598" s="34" t="s">
        <v>93</v>
      </c>
    </row>
    <row r="1599" spans="1:7" ht="15">
      <c r="A1599" s="35">
        <v>41015</v>
      </c>
      <c r="B1599" s="36">
        <v>3.2288999999999999</v>
      </c>
      <c r="C1599" s="36">
        <v>4.2027999999999999</v>
      </c>
      <c r="D1599" s="36">
        <v>3.4940000000000002</v>
      </c>
      <c r="E1599" s="36">
        <v>5.1147999999999998</v>
      </c>
      <c r="F1599" s="34">
        <v>74</v>
      </c>
      <c r="G1599" s="34" t="s">
        <v>94</v>
      </c>
    </row>
    <row r="1600" spans="1:7" ht="15">
      <c r="A1600" s="35">
        <v>41016</v>
      </c>
      <c r="B1600" s="36">
        <v>3.1871999999999998</v>
      </c>
      <c r="C1600" s="36">
        <v>4.1900000000000004</v>
      </c>
      <c r="D1600" s="36">
        <v>3.4872000000000001</v>
      </c>
      <c r="E1600" s="36">
        <v>5.0861999999999998</v>
      </c>
      <c r="F1600" s="34">
        <v>75</v>
      </c>
      <c r="G1600" s="34" t="s">
        <v>95</v>
      </c>
    </row>
    <row r="1601" spans="1:7" ht="15">
      <c r="A1601" s="35">
        <v>41017</v>
      </c>
      <c r="B1601" s="36">
        <v>3.1901999999999999</v>
      </c>
      <c r="C1601" s="36">
        <v>4.1760000000000002</v>
      </c>
      <c r="D1601" s="36">
        <v>3.4738000000000002</v>
      </c>
      <c r="E1601" s="36">
        <v>5.0994999999999999</v>
      </c>
      <c r="F1601" s="34">
        <v>76</v>
      </c>
      <c r="G1601" s="34" t="s">
        <v>96</v>
      </c>
    </row>
    <row r="1602" spans="1:7" ht="15">
      <c r="A1602" s="35">
        <v>41018</v>
      </c>
      <c r="B1602" s="36">
        <v>3.1879</v>
      </c>
      <c r="C1602" s="36">
        <v>4.1864999999999997</v>
      </c>
      <c r="D1602" s="36">
        <v>3.4836999999999998</v>
      </c>
      <c r="E1602" s="36">
        <v>5.1182999999999996</v>
      </c>
      <c r="F1602" s="34">
        <v>77</v>
      </c>
      <c r="G1602" s="34" t="s">
        <v>97</v>
      </c>
    </row>
    <row r="1603" spans="1:7" ht="15">
      <c r="A1603" s="35">
        <v>41019</v>
      </c>
      <c r="B1603" s="36">
        <v>3.1827999999999999</v>
      </c>
      <c r="C1603" s="36">
        <v>4.1885000000000003</v>
      </c>
      <c r="D1603" s="36">
        <v>3.4853000000000001</v>
      </c>
      <c r="E1603" s="36">
        <v>5.1242000000000001</v>
      </c>
      <c r="F1603" s="34">
        <v>78</v>
      </c>
      <c r="G1603" s="34" t="s">
        <v>98</v>
      </c>
    </row>
    <row r="1604" spans="1:7" ht="15">
      <c r="A1604" s="35">
        <v>41022</v>
      </c>
      <c r="B1604" s="36">
        <v>3.1972</v>
      </c>
      <c r="C1604" s="36">
        <v>4.2032999999999996</v>
      </c>
      <c r="D1604" s="36">
        <v>3.4990999999999999</v>
      </c>
      <c r="E1604" s="36">
        <v>5.1456999999999997</v>
      </c>
      <c r="F1604" s="34">
        <v>79</v>
      </c>
      <c r="G1604" s="34" t="s">
        <v>99</v>
      </c>
    </row>
    <row r="1605" spans="1:7" ht="15">
      <c r="A1605" s="35">
        <v>41023</v>
      </c>
      <c r="B1605" s="36">
        <v>3.1945999999999999</v>
      </c>
      <c r="C1605" s="36">
        <v>4.2058999999999997</v>
      </c>
      <c r="D1605" s="36">
        <v>3.4992000000000001</v>
      </c>
      <c r="E1605" s="36">
        <v>5.1551999999999998</v>
      </c>
      <c r="F1605" s="34">
        <v>80</v>
      </c>
      <c r="G1605" s="34" t="s">
        <v>100</v>
      </c>
    </row>
    <row r="1606" spans="1:7" ht="15">
      <c r="A1606" s="35">
        <v>41024</v>
      </c>
      <c r="B1606" s="36">
        <v>3.1675</v>
      </c>
      <c r="C1606" s="36">
        <v>4.1870000000000003</v>
      </c>
      <c r="D1606" s="36">
        <v>3.4841000000000002</v>
      </c>
      <c r="E1606" s="36">
        <v>5.0952000000000002</v>
      </c>
      <c r="F1606" s="34">
        <v>81</v>
      </c>
      <c r="G1606" s="34" t="s">
        <v>101</v>
      </c>
    </row>
    <row r="1607" spans="1:7" ht="15">
      <c r="A1607" s="35">
        <v>41025</v>
      </c>
      <c r="B1607" s="36">
        <v>3.1598999999999999</v>
      </c>
      <c r="C1607" s="36">
        <v>4.1825000000000001</v>
      </c>
      <c r="D1607" s="36">
        <v>3.4809000000000001</v>
      </c>
      <c r="E1607" s="36">
        <v>5.1170999999999998</v>
      </c>
      <c r="F1607" s="34">
        <v>82</v>
      </c>
      <c r="G1607" s="34" t="s">
        <v>102</v>
      </c>
    </row>
    <row r="1608" spans="1:7" ht="15">
      <c r="A1608" s="35">
        <v>41026</v>
      </c>
      <c r="B1608" s="36">
        <v>3.1665999999999999</v>
      </c>
      <c r="C1608" s="36">
        <v>4.1820000000000004</v>
      </c>
      <c r="D1608" s="36">
        <v>3.4820000000000002</v>
      </c>
      <c r="E1608" s="36">
        <v>5.1243999999999996</v>
      </c>
      <c r="F1608" s="34">
        <v>83</v>
      </c>
      <c r="G1608" s="34" t="s">
        <v>103</v>
      </c>
    </row>
    <row r="1609" spans="1:7" ht="15">
      <c r="A1609" s="35">
        <v>41029</v>
      </c>
      <c r="B1609" s="36">
        <v>3.1509</v>
      </c>
      <c r="C1609" s="36">
        <v>4.1721000000000004</v>
      </c>
      <c r="D1609" s="36">
        <v>3.4731000000000001</v>
      </c>
      <c r="E1609" s="36">
        <v>5.1295000000000002</v>
      </c>
      <c r="F1609" s="34">
        <v>84</v>
      </c>
      <c r="G1609" s="34" t="s">
        <v>104</v>
      </c>
    </row>
    <row r="1610" spans="1:7" ht="15">
      <c r="A1610" s="35">
        <v>41031</v>
      </c>
      <c r="B1610" s="36">
        <v>3.1593</v>
      </c>
      <c r="C1610" s="36">
        <v>4.16</v>
      </c>
      <c r="D1610" s="36">
        <v>3.4624999999999999</v>
      </c>
      <c r="E1610" s="36">
        <v>5.1227999999999998</v>
      </c>
      <c r="F1610" s="34">
        <v>85</v>
      </c>
      <c r="G1610" s="34" t="s">
        <v>105</v>
      </c>
    </row>
    <row r="1611" spans="1:7" ht="15">
      <c r="A1611" s="35">
        <v>41033</v>
      </c>
      <c r="B1611" s="36">
        <v>3.1890999999999998</v>
      </c>
      <c r="C1611" s="36">
        <v>4.1879999999999997</v>
      </c>
      <c r="D1611" s="36">
        <v>3.4861</v>
      </c>
      <c r="E1611" s="36">
        <v>5.1557000000000004</v>
      </c>
      <c r="F1611" s="34">
        <v>86</v>
      </c>
      <c r="G1611" s="34" t="s">
        <v>106</v>
      </c>
    </row>
    <row r="1612" spans="1:7" ht="15">
      <c r="A1612" s="35">
        <v>41036</v>
      </c>
      <c r="B1612" s="36">
        <v>3.2279</v>
      </c>
      <c r="C1612" s="36">
        <v>4.1990999999999996</v>
      </c>
      <c r="D1612" s="36">
        <v>3.4958999999999998</v>
      </c>
      <c r="E1612" s="36">
        <v>5.2103999999999999</v>
      </c>
      <c r="F1612" s="34">
        <v>87</v>
      </c>
      <c r="G1612" s="34" t="s">
        <v>107</v>
      </c>
    </row>
    <row r="1613" spans="1:7" ht="15">
      <c r="A1613" s="35">
        <v>41037</v>
      </c>
      <c r="B1613" s="36">
        <v>3.2238000000000002</v>
      </c>
      <c r="C1613" s="36">
        <v>4.1948999999999996</v>
      </c>
      <c r="D1613" s="36">
        <v>3.4929999999999999</v>
      </c>
      <c r="E1613" s="36">
        <v>5.2009999999999996</v>
      </c>
      <c r="F1613" s="34">
        <v>88</v>
      </c>
      <c r="G1613" s="34" t="s">
        <v>108</v>
      </c>
    </row>
    <row r="1614" spans="1:7" ht="15">
      <c r="A1614" s="35">
        <v>41038</v>
      </c>
      <c r="B1614" s="36">
        <v>3.2412000000000001</v>
      </c>
      <c r="C1614" s="36">
        <v>4.2046999999999999</v>
      </c>
      <c r="D1614" s="36">
        <v>3.5013999999999998</v>
      </c>
      <c r="E1614" s="36">
        <v>5.2297000000000002</v>
      </c>
      <c r="F1614" s="34">
        <v>89</v>
      </c>
      <c r="G1614" s="34" t="s">
        <v>109</v>
      </c>
    </row>
    <row r="1615" spans="1:7" ht="15">
      <c r="A1615" s="35">
        <v>41039</v>
      </c>
      <c r="B1615" s="36">
        <v>3.2734999999999999</v>
      </c>
      <c r="C1615" s="36">
        <v>4.2378999999999998</v>
      </c>
      <c r="D1615" s="36">
        <v>3.5286</v>
      </c>
      <c r="E1615" s="36">
        <v>5.2697000000000003</v>
      </c>
      <c r="F1615" s="34">
        <v>90</v>
      </c>
      <c r="G1615" s="34" t="s">
        <v>110</v>
      </c>
    </row>
    <row r="1616" spans="1:7" ht="15">
      <c r="A1616" s="35">
        <v>41040</v>
      </c>
      <c r="B1616" s="36">
        <v>3.2765</v>
      </c>
      <c r="C1616" s="36">
        <v>4.2412999999999998</v>
      </c>
      <c r="D1616" s="36">
        <v>3.5312999999999999</v>
      </c>
      <c r="E1616" s="36">
        <v>5.2838000000000003</v>
      </c>
      <c r="F1616" s="34">
        <v>91</v>
      </c>
      <c r="G1616" s="34" t="s">
        <v>111</v>
      </c>
    </row>
    <row r="1617" spans="1:7" ht="15">
      <c r="A1617" s="35">
        <v>41043</v>
      </c>
      <c r="B1617" s="36">
        <v>3.3422000000000001</v>
      </c>
      <c r="C1617" s="36">
        <v>4.3</v>
      </c>
      <c r="D1617" s="36">
        <v>3.5808</v>
      </c>
      <c r="E1617" s="36">
        <v>5.3676000000000004</v>
      </c>
      <c r="F1617" s="34">
        <v>92</v>
      </c>
      <c r="G1617" s="34" t="s">
        <v>112</v>
      </c>
    </row>
    <row r="1618" spans="1:7" ht="15">
      <c r="A1618" s="35">
        <v>41044</v>
      </c>
      <c r="B1618" s="36">
        <v>3.3578999999999999</v>
      </c>
      <c r="C1618" s="36">
        <v>4.3159999999999998</v>
      </c>
      <c r="D1618" s="36">
        <v>3.5931999999999999</v>
      </c>
      <c r="E1618" s="36">
        <v>5.3970000000000002</v>
      </c>
      <c r="F1618" s="34">
        <v>93</v>
      </c>
      <c r="G1618" s="34" t="s">
        <v>113</v>
      </c>
    </row>
    <row r="1619" spans="1:7" ht="15">
      <c r="A1619" s="35">
        <v>41045</v>
      </c>
      <c r="B1619" s="36">
        <v>3.4352999999999998</v>
      </c>
      <c r="C1619" s="36">
        <v>4.3681999999999999</v>
      </c>
      <c r="D1619" s="36">
        <v>3.6371000000000002</v>
      </c>
      <c r="E1619" s="36">
        <v>5.4814999999999996</v>
      </c>
      <c r="F1619" s="34">
        <v>94</v>
      </c>
      <c r="G1619" s="34" t="s">
        <v>114</v>
      </c>
    </row>
    <row r="1620" spans="1:7" ht="15">
      <c r="A1620" s="35">
        <v>41046</v>
      </c>
      <c r="B1620" s="36">
        <v>3.4194</v>
      </c>
      <c r="C1620" s="36">
        <v>4.3490000000000002</v>
      </c>
      <c r="D1620" s="36">
        <v>3.621</v>
      </c>
      <c r="E1620" s="36">
        <v>5.4341999999999997</v>
      </c>
      <c r="F1620" s="34">
        <v>95</v>
      </c>
      <c r="G1620" s="34" t="s">
        <v>115</v>
      </c>
    </row>
    <row r="1621" spans="1:7" ht="15">
      <c r="A1621" s="35">
        <v>41047</v>
      </c>
      <c r="B1621" s="36">
        <v>3.4430999999999998</v>
      </c>
      <c r="C1621" s="36">
        <v>4.3682999999999996</v>
      </c>
      <c r="D1621" s="36">
        <v>3.6371000000000002</v>
      </c>
      <c r="E1621" s="36">
        <v>5.4356</v>
      </c>
      <c r="F1621" s="34">
        <v>96</v>
      </c>
      <c r="G1621" s="34" t="s">
        <v>116</v>
      </c>
    </row>
    <row r="1622" spans="1:7" ht="15">
      <c r="A1622" s="35">
        <v>41050</v>
      </c>
      <c r="B1622" s="36">
        <v>3.3927999999999998</v>
      </c>
      <c r="C1622" s="36">
        <v>4.3322000000000003</v>
      </c>
      <c r="D1622" s="36">
        <v>3.6070000000000002</v>
      </c>
      <c r="E1622" s="36">
        <v>5.3655999999999997</v>
      </c>
      <c r="F1622" s="34">
        <v>97</v>
      </c>
      <c r="G1622" s="34" t="s">
        <v>117</v>
      </c>
    </row>
    <row r="1623" spans="1:7" ht="15">
      <c r="A1623" s="35">
        <v>41051</v>
      </c>
      <c r="B1623" s="36">
        <v>3.3811</v>
      </c>
      <c r="C1623" s="36">
        <v>4.3205</v>
      </c>
      <c r="D1623" s="36">
        <v>3.5973000000000002</v>
      </c>
      <c r="E1623" s="36">
        <v>5.3418999999999999</v>
      </c>
      <c r="F1623" s="34">
        <v>98</v>
      </c>
      <c r="G1623" s="34" t="s">
        <v>118</v>
      </c>
    </row>
    <row r="1624" spans="1:7" ht="15">
      <c r="A1624" s="35">
        <v>41052</v>
      </c>
      <c r="B1624" s="36">
        <v>3.4460000000000002</v>
      </c>
      <c r="C1624" s="36">
        <v>4.3575999999999997</v>
      </c>
      <c r="D1624" s="36">
        <v>3.6284999999999998</v>
      </c>
      <c r="E1624" s="36">
        <v>5.4122000000000003</v>
      </c>
      <c r="F1624" s="34">
        <v>99</v>
      </c>
      <c r="G1624" s="34" t="s">
        <v>119</v>
      </c>
    </row>
    <row r="1625" spans="1:7" ht="15">
      <c r="A1625" s="35">
        <v>41053</v>
      </c>
      <c r="B1625" s="36">
        <v>3.4779</v>
      </c>
      <c r="C1625" s="36">
        <v>4.3665000000000003</v>
      </c>
      <c r="D1625" s="36">
        <v>3.6356999999999999</v>
      </c>
      <c r="E1625" s="36">
        <v>5.4496000000000002</v>
      </c>
      <c r="F1625" s="34">
        <v>100</v>
      </c>
      <c r="G1625" s="34" t="s">
        <v>120</v>
      </c>
    </row>
    <row r="1626" spans="1:7" ht="15">
      <c r="A1626" s="35">
        <v>41054</v>
      </c>
      <c r="B1626" s="36">
        <v>3.4588999999999999</v>
      </c>
      <c r="C1626" s="36">
        <v>4.351</v>
      </c>
      <c r="D1626" s="36">
        <v>3.6206</v>
      </c>
      <c r="E1626" s="36">
        <v>5.4177999999999997</v>
      </c>
      <c r="F1626" s="34">
        <v>101</v>
      </c>
      <c r="G1626" s="34" t="s">
        <v>121</v>
      </c>
    </row>
    <row r="1627" spans="1:7" ht="15">
      <c r="A1627" s="35">
        <v>41057</v>
      </c>
      <c r="B1627" s="36">
        <v>3.4535</v>
      </c>
      <c r="C1627" s="36">
        <v>4.3441999999999998</v>
      </c>
      <c r="D1627" s="36">
        <v>3.6126</v>
      </c>
      <c r="E1627" s="36">
        <v>5.4169999999999998</v>
      </c>
      <c r="F1627" s="34">
        <v>102</v>
      </c>
      <c r="G1627" s="34" t="s">
        <v>122</v>
      </c>
    </row>
    <row r="1628" spans="1:7" ht="15">
      <c r="A1628" s="35">
        <v>41058</v>
      </c>
      <c r="B1628" s="36">
        <v>3.4674999999999998</v>
      </c>
      <c r="C1628" s="36">
        <v>4.3510999999999997</v>
      </c>
      <c r="D1628" s="36">
        <v>3.6202999999999999</v>
      </c>
      <c r="E1628" s="36">
        <v>5.4419000000000004</v>
      </c>
      <c r="F1628" s="34">
        <v>103</v>
      </c>
      <c r="G1628" s="34" t="s">
        <v>123</v>
      </c>
    </row>
    <row r="1629" spans="1:7" ht="15">
      <c r="A1629" s="35">
        <v>41059</v>
      </c>
      <c r="B1629" s="36">
        <v>3.5139</v>
      </c>
      <c r="C1629" s="36">
        <v>4.3731</v>
      </c>
      <c r="D1629" s="36">
        <v>3.6410999999999998</v>
      </c>
      <c r="E1629" s="36">
        <v>5.4701000000000004</v>
      </c>
      <c r="F1629" s="34">
        <v>104</v>
      </c>
      <c r="G1629" s="34" t="s">
        <v>124</v>
      </c>
    </row>
    <row r="1630" spans="1:7" ht="15">
      <c r="A1630" s="35">
        <v>41060</v>
      </c>
      <c r="B1630" s="36">
        <v>3.5371999999999999</v>
      </c>
      <c r="C1630" s="36">
        <v>4.3888999999999996</v>
      </c>
      <c r="D1630" s="36">
        <v>3.6545000000000001</v>
      </c>
      <c r="E1630" s="36">
        <v>5.4858000000000002</v>
      </c>
      <c r="F1630" s="34">
        <v>105</v>
      </c>
      <c r="G1630" s="34" t="s">
        <v>125</v>
      </c>
    </row>
    <row r="1631" spans="1:7" ht="15">
      <c r="A1631" s="35">
        <v>41061</v>
      </c>
      <c r="B1631" s="36">
        <v>3.5777000000000001</v>
      </c>
      <c r="C1631" s="36">
        <v>4.4126000000000003</v>
      </c>
      <c r="D1631" s="36">
        <v>3.6743000000000001</v>
      </c>
      <c r="E1631" s="36">
        <v>5.4686000000000003</v>
      </c>
      <c r="F1631" s="34">
        <v>106</v>
      </c>
      <c r="G1631" s="34" t="s">
        <v>126</v>
      </c>
    </row>
    <row r="1632" spans="1:7" ht="15">
      <c r="A1632" s="35">
        <v>41064</v>
      </c>
      <c r="B1632" s="36">
        <v>3.5430999999999999</v>
      </c>
      <c r="C1632" s="36">
        <v>4.4006999999999996</v>
      </c>
      <c r="D1632" s="36">
        <v>3.6650999999999998</v>
      </c>
      <c r="E1632" s="36">
        <v>5.4417</v>
      </c>
      <c r="F1632" s="34">
        <v>107</v>
      </c>
      <c r="G1632" s="34" t="s">
        <v>127</v>
      </c>
    </row>
    <row r="1633" spans="1:7" ht="15">
      <c r="A1633" s="35">
        <v>41065</v>
      </c>
      <c r="B1633" s="36">
        <v>3.5358999999999998</v>
      </c>
      <c r="C1633" s="36">
        <v>4.3921999999999999</v>
      </c>
      <c r="D1633" s="36">
        <v>3.657</v>
      </c>
      <c r="E1633" s="36">
        <v>5.4207999999999998</v>
      </c>
      <c r="F1633" s="34">
        <v>108</v>
      </c>
      <c r="G1633" s="34" t="s">
        <v>128</v>
      </c>
    </row>
    <row r="1634" spans="1:7" ht="15">
      <c r="A1634" s="35">
        <v>41066</v>
      </c>
      <c r="B1634" s="36">
        <v>3.4702999999999999</v>
      </c>
      <c r="C1634" s="36">
        <v>4.3422999999999998</v>
      </c>
      <c r="D1634" s="36">
        <v>3.6158999999999999</v>
      </c>
      <c r="E1634" s="36">
        <v>5.3662000000000001</v>
      </c>
      <c r="F1634" s="34">
        <v>109</v>
      </c>
      <c r="G1634" s="34" t="s">
        <v>129</v>
      </c>
    </row>
    <row r="1635" spans="1:7" ht="15">
      <c r="A1635" s="35">
        <v>41068</v>
      </c>
      <c r="B1635" s="36">
        <v>3.4565999999999999</v>
      </c>
      <c r="C1635" s="36">
        <v>4.3078000000000003</v>
      </c>
      <c r="D1635" s="36">
        <v>3.5870000000000002</v>
      </c>
      <c r="E1635" s="36">
        <v>5.3285</v>
      </c>
      <c r="F1635" s="34">
        <v>110</v>
      </c>
      <c r="G1635" s="34" t="s">
        <v>130</v>
      </c>
    </row>
    <row r="1636" spans="1:7" ht="15">
      <c r="A1636" s="35">
        <v>41071</v>
      </c>
      <c r="B1636" s="36">
        <v>3.4072</v>
      </c>
      <c r="C1636" s="36">
        <v>4.2922000000000002</v>
      </c>
      <c r="D1636" s="36">
        <v>3.5733999999999999</v>
      </c>
      <c r="E1636" s="36">
        <v>5.3019999999999996</v>
      </c>
      <c r="F1636" s="34">
        <v>111</v>
      </c>
      <c r="G1636" s="34" t="s">
        <v>131</v>
      </c>
    </row>
    <row r="1637" spans="1:7" ht="15">
      <c r="A1637" s="35">
        <v>41072</v>
      </c>
      <c r="B1637" s="36">
        <v>3.4552</v>
      </c>
      <c r="C1637" s="36">
        <v>4.3221999999999996</v>
      </c>
      <c r="D1637" s="36">
        <v>3.5987</v>
      </c>
      <c r="E1637" s="36">
        <v>5.3552</v>
      </c>
      <c r="F1637" s="34">
        <v>112</v>
      </c>
      <c r="G1637" s="34" t="s">
        <v>132</v>
      </c>
    </row>
    <row r="1638" spans="1:7" ht="15">
      <c r="A1638" s="35">
        <v>41073</v>
      </c>
      <c r="B1638" s="36">
        <v>3.4590999999999998</v>
      </c>
      <c r="C1638" s="36">
        <v>4.3310000000000004</v>
      </c>
      <c r="D1638" s="36">
        <v>3.6057000000000001</v>
      </c>
      <c r="E1638" s="36">
        <v>5.3860999999999999</v>
      </c>
      <c r="F1638" s="34">
        <v>113</v>
      </c>
      <c r="G1638" s="34" t="s">
        <v>133</v>
      </c>
    </row>
    <row r="1639" spans="1:7" ht="15">
      <c r="A1639" s="35">
        <v>41074</v>
      </c>
      <c r="B1639" s="36">
        <v>3.4420000000000002</v>
      </c>
      <c r="C1639" s="36">
        <v>4.3207000000000004</v>
      </c>
      <c r="D1639" s="36">
        <v>3.5977000000000001</v>
      </c>
      <c r="E1639" s="36">
        <v>5.3289</v>
      </c>
      <c r="F1639" s="34">
        <v>114</v>
      </c>
      <c r="G1639" s="34" t="s">
        <v>134</v>
      </c>
    </row>
    <row r="1640" spans="1:7" ht="15">
      <c r="A1640" s="35">
        <v>41075</v>
      </c>
      <c r="B1640" s="36">
        <v>3.3971</v>
      </c>
      <c r="C1640" s="36">
        <v>4.2925000000000004</v>
      </c>
      <c r="D1640" s="36">
        <v>3.5739999999999998</v>
      </c>
      <c r="E1640" s="36">
        <v>5.2771999999999997</v>
      </c>
      <c r="F1640" s="34">
        <v>115</v>
      </c>
      <c r="G1640" s="34" t="s">
        <v>135</v>
      </c>
    </row>
    <row r="1641" spans="1:7" ht="15">
      <c r="A1641" s="35">
        <v>41078</v>
      </c>
      <c r="B1641" s="36">
        <v>3.3740999999999999</v>
      </c>
      <c r="C1641" s="36">
        <v>4.2679999999999998</v>
      </c>
      <c r="D1641" s="36">
        <v>3.5535999999999999</v>
      </c>
      <c r="E1641" s="36">
        <v>5.2930000000000001</v>
      </c>
      <c r="F1641" s="34">
        <v>116</v>
      </c>
      <c r="G1641" s="34" t="s">
        <v>136</v>
      </c>
    </row>
    <row r="1642" spans="1:7" ht="15">
      <c r="A1642" s="35">
        <v>41079</v>
      </c>
      <c r="B1642" s="36">
        <v>3.3915999999999999</v>
      </c>
      <c r="C1642" s="36">
        <v>4.2732999999999999</v>
      </c>
      <c r="D1642" s="36">
        <v>3.5586000000000002</v>
      </c>
      <c r="E1642" s="36">
        <v>5.3032000000000004</v>
      </c>
      <c r="F1642" s="34">
        <v>117</v>
      </c>
      <c r="G1642" s="34" t="s">
        <v>137</v>
      </c>
    </row>
    <row r="1643" spans="1:7" ht="15">
      <c r="A1643" s="35">
        <v>41080</v>
      </c>
      <c r="B1643" s="36">
        <v>3.3471000000000002</v>
      </c>
      <c r="C1643" s="36">
        <v>4.2503000000000002</v>
      </c>
      <c r="D1643" s="36">
        <v>3.5396999999999998</v>
      </c>
      <c r="E1643" s="36">
        <v>5.2641999999999998</v>
      </c>
      <c r="F1643" s="34">
        <v>118</v>
      </c>
      <c r="G1643" s="34" t="s">
        <v>138</v>
      </c>
    </row>
    <row r="1644" spans="1:7" ht="15">
      <c r="A1644" s="35">
        <v>41081</v>
      </c>
      <c r="B1644" s="36">
        <v>3.3616999999999999</v>
      </c>
      <c r="C1644" s="36">
        <v>4.2584999999999997</v>
      </c>
      <c r="D1644" s="36">
        <v>3.5459000000000001</v>
      </c>
      <c r="E1644" s="36">
        <v>5.2789000000000001</v>
      </c>
      <c r="F1644" s="34">
        <v>119</v>
      </c>
      <c r="G1644" s="34" t="s">
        <v>139</v>
      </c>
    </row>
    <row r="1645" spans="1:7" ht="15">
      <c r="A1645" s="35">
        <v>41082</v>
      </c>
      <c r="B1645" s="36">
        <v>3.4024999999999999</v>
      </c>
      <c r="C1645" s="36">
        <v>4.2709999999999999</v>
      </c>
      <c r="D1645" s="36">
        <v>3.5564</v>
      </c>
      <c r="E1645" s="36">
        <v>5.3158000000000003</v>
      </c>
      <c r="F1645" s="34">
        <v>120</v>
      </c>
      <c r="G1645" s="34" t="s">
        <v>140</v>
      </c>
    </row>
    <row r="1646" spans="1:7" ht="15">
      <c r="A1646" s="35">
        <v>41085</v>
      </c>
      <c r="B1646" s="36">
        <v>3.4104999999999999</v>
      </c>
      <c r="C1646" s="36">
        <v>4.2645</v>
      </c>
      <c r="D1646" s="36">
        <v>3.5510999999999999</v>
      </c>
      <c r="E1646" s="36">
        <v>5.3080999999999996</v>
      </c>
      <c r="F1646" s="34">
        <v>121</v>
      </c>
      <c r="G1646" s="34" t="s">
        <v>141</v>
      </c>
    </row>
    <row r="1647" spans="1:7" ht="15">
      <c r="A1647" s="35">
        <v>41086</v>
      </c>
      <c r="B1647" s="36">
        <v>3.4087999999999998</v>
      </c>
      <c r="C1647" s="36">
        <v>4.258</v>
      </c>
      <c r="D1647" s="36">
        <v>3.5463</v>
      </c>
      <c r="E1647" s="36">
        <v>5.3197999999999999</v>
      </c>
      <c r="F1647" s="34">
        <v>122</v>
      </c>
      <c r="G1647" s="34" t="s">
        <v>142</v>
      </c>
    </row>
    <row r="1648" spans="1:7" ht="15">
      <c r="A1648" s="35">
        <v>41087</v>
      </c>
      <c r="B1648" s="36">
        <v>3.4015</v>
      </c>
      <c r="C1648" s="36">
        <v>4.25</v>
      </c>
      <c r="D1648" s="36">
        <v>3.5387</v>
      </c>
      <c r="E1648" s="36">
        <v>5.3121999999999998</v>
      </c>
      <c r="F1648" s="34">
        <v>123</v>
      </c>
      <c r="G1648" s="34" t="s">
        <v>143</v>
      </c>
    </row>
    <row r="1649" spans="1:7" ht="15">
      <c r="A1649" s="35">
        <v>41088</v>
      </c>
      <c r="B1649" s="36">
        <v>3.4407999999999999</v>
      </c>
      <c r="C1649" s="36">
        <v>4.2759999999999998</v>
      </c>
      <c r="D1649" s="36">
        <v>3.5605000000000002</v>
      </c>
      <c r="E1649" s="36">
        <v>5.3490000000000002</v>
      </c>
      <c r="F1649" s="34">
        <v>124</v>
      </c>
      <c r="G1649" s="34" t="s">
        <v>144</v>
      </c>
    </row>
    <row r="1650" spans="1:7" ht="15">
      <c r="A1650" s="35">
        <v>41089</v>
      </c>
      <c r="B1650" s="36">
        <v>3.3885000000000001</v>
      </c>
      <c r="C1650" s="36">
        <v>4.2613000000000003</v>
      </c>
      <c r="D1650" s="36">
        <v>3.5476999999999999</v>
      </c>
      <c r="E1650" s="36">
        <v>5.2896000000000001</v>
      </c>
      <c r="F1650" s="34">
        <v>125</v>
      </c>
      <c r="G1650" s="34" t="s">
        <v>145</v>
      </c>
    </row>
    <row r="1651" spans="1:7" ht="15">
      <c r="A1651" s="35">
        <v>41092</v>
      </c>
      <c r="B1651" s="36">
        <v>3.3456000000000001</v>
      </c>
      <c r="C1651" s="36">
        <v>4.2308000000000003</v>
      </c>
      <c r="D1651" s="36">
        <v>3.5217000000000001</v>
      </c>
      <c r="E1651" s="36">
        <v>5.2446000000000002</v>
      </c>
      <c r="F1651" s="34">
        <v>126</v>
      </c>
      <c r="G1651" s="34" t="s">
        <v>146</v>
      </c>
    </row>
    <row r="1652" spans="1:7" ht="15">
      <c r="A1652" s="35">
        <v>41093</v>
      </c>
      <c r="B1652" s="36">
        <v>3.3426999999999998</v>
      </c>
      <c r="C1652" s="36">
        <v>4.2110000000000003</v>
      </c>
      <c r="D1652" s="36">
        <v>3.5051999999999999</v>
      </c>
      <c r="E1652" s="36">
        <v>5.2450999999999999</v>
      </c>
      <c r="F1652" s="34">
        <v>127</v>
      </c>
      <c r="G1652" s="34" t="s">
        <v>147</v>
      </c>
    </row>
    <row r="1653" spans="1:7" ht="15">
      <c r="A1653" s="35">
        <v>41094</v>
      </c>
      <c r="B1653" s="36">
        <v>3.3414999999999999</v>
      </c>
      <c r="C1653" s="36">
        <v>4.2046000000000001</v>
      </c>
      <c r="D1653" s="36">
        <v>3.5005000000000002</v>
      </c>
      <c r="E1653" s="36">
        <v>5.2290000000000001</v>
      </c>
      <c r="F1653" s="34">
        <v>128</v>
      </c>
      <c r="G1653" s="34" t="s">
        <v>148</v>
      </c>
    </row>
    <row r="1654" spans="1:7" ht="15">
      <c r="A1654" s="35">
        <v>41095</v>
      </c>
      <c r="B1654" s="36">
        <v>3.3742999999999999</v>
      </c>
      <c r="C1654" s="36">
        <v>4.2221000000000002</v>
      </c>
      <c r="D1654" s="36">
        <v>3.5142000000000002</v>
      </c>
      <c r="E1654" s="36">
        <v>5.2572999999999999</v>
      </c>
      <c r="F1654" s="34">
        <v>129</v>
      </c>
      <c r="G1654" s="34" t="s">
        <v>149</v>
      </c>
    </row>
    <row r="1655" spans="1:7" ht="15">
      <c r="A1655" s="35">
        <v>41096</v>
      </c>
      <c r="B1655" s="36">
        <v>3.4056999999999999</v>
      </c>
      <c r="C1655" s="36">
        <v>4.2178000000000004</v>
      </c>
      <c r="D1655" s="36">
        <v>3.5118999999999998</v>
      </c>
      <c r="E1655" s="36">
        <v>5.2914000000000003</v>
      </c>
      <c r="F1655" s="34">
        <v>130</v>
      </c>
      <c r="G1655" s="34" t="s">
        <v>150</v>
      </c>
    </row>
    <row r="1656" spans="1:7" ht="15">
      <c r="A1656" s="35">
        <v>41099</v>
      </c>
      <c r="B1656" s="36">
        <v>3.4538000000000002</v>
      </c>
      <c r="C1656" s="36">
        <v>4.2401</v>
      </c>
      <c r="D1656" s="36">
        <v>3.5305</v>
      </c>
      <c r="E1656" s="36">
        <v>5.3441999999999998</v>
      </c>
      <c r="F1656" s="34">
        <v>131</v>
      </c>
      <c r="G1656" s="34" t="s">
        <v>151</v>
      </c>
    </row>
    <row r="1657" spans="1:7" ht="15">
      <c r="A1657" s="35">
        <v>41100</v>
      </c>
      <c r="B1657" s="36">
        <v>3.4144999999999999</v>
      </c>
      <c r="C1657" s="36">
        <v>4.2041000000000004</v>
      </c>
      <c r="D1657" s="36">
        <v>3.5004</v>
      </c>
      <c r="E1657" s="36">
        <v>5.3045</v>
      </c>
      <c r="F1657" s="34">
        <v>132</v>
      </c>
      <c r="G1657" s="34" t="s">
        <v>152</v>
      </c>
    </row>
    <row r="1658" spans="1:7" ht="15">
      <c r="A1658" s="35">
        <v>41101</v>
      </c>
      <c r="B1658" s="36">
        <v>3.4007000000000001</v>
      </c>
      <c r="C1658" s="36">
        <v>4.1801000000000004</v>
      </c>
      <c r="D1658" s="36">
        <v>3.4807000000000001</v>
      </c>
      <c r="E1658" s="36">
        <v>5.2912999999999997</v>
      </c>
      <c r="F1658" s="34">
        <v>133</v>
      </c>
      <c r="G1658" s="34" t="s">
        <v>153</v>
      </c>
    </row>
    <row r="1659" spans="1:7" ht="15">
      <c r="A1659" s="35">
        <v>41102</v>
      </c>
      <c r="B1659" s="36">
        <v>3.4382999999999999</v>
      </c>
      <c r="C1659" s="36">
        <v>4.2008000000000001</v>
      </c>
      <c r="D1659" s="36">
        <v>3.4979</v>
      </c>
      <c r="E1659" s="36">
        <v>5.3174999999999999</v>
      </c>
      <c r="F1659" s="34">
        <v>134</v>
      </c>
      <c r="G1659" s="34" t="s">
        <v>154</v>
      </c>
    </row>
    <row r="1660" spans="1:7" ht="15">
      <c r="A1660" s="35">
        <v>41103</v>
      </c>
      <c r="B1660" s="36">
        <v>3.4462999999999999</v>
      </c>
      <c r="C1660" s="36">
        <v>4.2054999999999998</v>
      </c>
      <c r="D1660" s="36">
        <v>3.5017999999999998</v>
      </c>
      <c r="E1660" s="36">
        <v>5.3216999999999999</v>
      </c>
      <c r="F1660" s="34">
        <v>135</v>
      </c>
      <c r="G1660" s="34" t="s">
        <v>155</v>
      </c>
    </row>
    <row r="1661" spans="1:7" ht="15">
      <c r="A1661" s="35">
        <v>41106</v>
      </c>
      <c r="B1661" s="36">
        <v>3.4352999999999998</v>
      </c>
      <c r="C1661" s="36">
        <v>4.1939000000000002</v>
      </c>
      <c r="D1661" s="36">
        <v>3.4923999999999999</v>
      </c>
      <c r="E1661" s="36">
        <v>5.3380999999999998</v>
      </c>
      <c r="F1661" s="34">
        <v>136</v>
      </c>
      <c r="G1661" s="34" t="s">
        <v>156</v>
      </c>
    </row>
    <row r="1662" spans="1:7" ht="15">
      <c r="A1662" s="35">
        <v>41107</v>
      </c>
      <c r="B1662" s="36">
        <v>3.3973</v>
      </c>
      <c r="C1662" s="36">
        <v>4.1782000000000004</v>
      </c>
      <c r="D1662" s="36">
        <v>3.4790999999999999</v>
      </c>
      <c r="E1662" s="36">
        <v>5.3076999999999996</v>
      </c>
      <c r="F1662" s="34">
        <v>137</v>
      </c>
      <c r="G1662" s="34" t="s">
        <v>157</v>
      </c>
    </row>
    <row r="1663" spans="1:7" ht="15">
      <c r="A1663" s="35">
        <v>41108</v>
      </c>
      <c r="B1663" s="36">
        <v>3.395</v>
      </c>
      <c r="C1663" s="36">
        <v>4.1704999999999997</v>
      </c>
      <c r="D1663" s="36">
        <v>3.4729999999999999</v>
      </c>
      <c r="E1663" s="36">
        <v>5.3049999999999997</v>
      </c>
      <c r="F1663" s="34">
        <v>138</v>
      </c>
      <c r="G1663" s="34" t="s">
        <v>158</v>
      </c>
    </row>
    <row r="1664" spans="1:7" ht="15">
      <c r="A1664" s="35">
        <v>41109</v>
      </c>
      <c r="B1664" s="36">
        <v>3.39</v>
      </c>
      <c r="C1664" s="36">
        <v>4.1596000000000002</v>
      </c>
      <c r="D1664" s="36">
        <v>3.4630000000000001</v>
      </c>
      <c r="E1664" s="36">
        <v>5.3048999999999999</v>
      </c>
      <c r="F1664" s="34">
        <v>139</v>
      </c>
      <c r="G1664" s="34" t="s">
        <v>159</v>
      </c>
    </row>
    <row r="1665" spans="1:7" ht="15">
      <c r="A1665" s="35">
        <v>41110</v>
      </c>
      <c r="B1665" s="36">
        <v>3.3961000000000001</v>
      </c>
      <c r="C1665" s="36">
        <v>4.1628999999999996</v>
      </c>
      <c r="D1665" s="36">
        <v>3.4662000000000002</v>
      </c>
      <c r="E1665" s="36">
        <v>5.3299000000000003</v>
      </c>
      <c r="F1665" s="34">
        <v>140</v>
      </c>
      <c r="G1665" s="34" t="s">
        <v>160</v>
      </c>
    </row>
    <row r="1666" spans="1:7" ht="15">
      <c r="A1666" s="35">
        <v>41113</v>
      </c>
      <c r="B1666" s="36">
        <v>3.4529000000000001</v>
      </c>
      <c r="C1666" s="36">
        <v>4.18</v>
      </c>
      <c r="D1666" s="36">
        <v>3.4809000000000001</v>
      </c>
      <c r="E1666" s="36">
        <v>5.3665000000000003</v>
      </c>
      <c r="F1666" s="34">
        <v>141</v>
      </c>
      <c r="G1666" s="34" t="s">
        <v>161</v>
      </c>
    </row>
    <row r="1667" spans="1:7" ht="15">
      <c r="A1667" s="35">
        <v>41114</v>
      </c>
      <c r="B1667" s="36">
        <v>3.4678</v>
      </c>
      <c r="C1667" s="36">
        <v>4.2011000000000003</v>
      </c>
      <c r="D1667" s="36">
        <v>3.4990000000000001</v>
      </c>
      <c r="E1667" s="36">
        <v>5.3798000000000004</v>
      </c>
      <c r="F1667" s="34">
        <v>142</v>
      </c>
      <c r="G1667" s="34" t="s">
        <v>162</v>
      </c>
    </row>
    <row r="1668" spans="1:7" ht="15">
      <c r="A1668" s="35">
        <v>41115</v>
      </c>
      <c r="B1668" s="36">
        <v>3.4719000000000002</v>
      </c>
      <c r="C1668" s="36">
        <v>4.2087000000000003</v>
      </c>
      <c r="D1668" s="36">
        <v>3.5043000000000002</v>
      </c>
      <c r="E1668" s="36">
        <v>5.3727</v>
      </c>
      <c r="F1668" s="34">
        <v>143</v>
      </c>
      <c r="G1668" s="34" t="s">
        <v>163</v>
      </c>
    </row>
    <row r="1669" spans="1:7" ht="15">
      <c r="A1669" s="35">
        <v>41116</v>
      </c>
      <c r="B1669" s="36">
        <v>3.4523000000000001</v>
      </c>
      <c r="C1669" s="36">
        <v>4.1852999999999998</v>
      </c>
      <c r="D1669" s="36">
        <v>3.4847000000000001</v>
      </c>
      <c r="E1669" s="36">
        <v>5.3445</v>
      </c>
      <c r="F1669" s="34">
        <v>144</v>
      </c>
      <c r="G1669" s="34" t="s">
        <v>164</v>
      </c>
    </row>
    <row r="1670" spans="1:7" ht="15">
      <c r="A1670" s="35">
        <v>41117</v>
      </c>
      <c r="B1670" s="36">
        <v>3.3843000000000001</v>
      </c>
      <c r="C1670" s="36">
        <v>4.1459000000000001</v>
      </c>
      <c r="D1670" s="36">
        <v>3.4523000000000001</v>
      </c>
      <c r="E1670" s="36">
        <v>5.3087999999999997</v>
      </c>
      <c r="F1670" s="34">
        <v>145</v>
      </c>
      <c r="G1670" s="34" t="s">
        <v>165</v>
      </c>
    </row>
    <row r="1671" spans="1:7" ht="15">
      <c r="A1671" s="35">
        <v>41120</v>
      </c>
      <c r="B1671" s="36">
        <v>3.3780000000000001</v>
      </c>
      <c r="C1671" s="36">
        <v>4.1410999999999998</v>
      </c>
      <c r="D1671" s="36">
        <v>3.4474999999999998</v>
      </c>
      <c r="E1671" s="36">
        <v>5.2961999999999998</v>
      </c>
      <c r="F1671" s="34">
        <v>146</v>
      </c>
      <c r="G1671" s="34" t="s">
        <v>166</v>
      </c>
    </row>
    <row r="1672" spans="1:7" ht="15">
      <c r="A1672" s="35">
        <v>41121</v>
      </c>
      <c r="B1672" s="36">
        <v>3.3508</v>
      </c>
      <c r="C1672" s="36">
        <v>4.1086</v>
      </c>
      <c r="D1672" s="36">
        <v>3.4205999999999999</v>
      </c>
      <c r="E1672" s="36">
        <v>5.2567000000000004</v>
      </c>
      <c r="F1672" s="34">
        <v>147</v>
      </c>
      <c r="G1672" s="34" t="s">
        <v>167</v>
      </c>
    </row>
    <row r="1673" spans="1:7" ht="15">
      <c r="A1673" s="35">
        <v>41122</v>
      </c>
      <c r="B1673" s="36">
        <v>3.3420000000000001</v>
      </c>
      <c r="C1673" s="36">
        <v>4.1147</v>
      </c>
      <c r="D1673" s="36">
        <v>3.4253</v>
      </c>
      <c r="E1673" s="36">
        <v>5.2282999999999999</v>
      </c>
      <c r="F1673" s="34">
        <v>148</v>
      </c>
      <c r="G1673" s="34" t="s">
        <v>168</v>
      </c>
    </row>
    <row r="1674" spans="1:7" ht="15">
      <c r="A1674" s="35">
        <v>41123</v>
      </c>
      <c r="B1674" s="36">
        <v>3.3462000000000001</v>
      </c>
      <c r="C1674" s="36">
        <v>4.1063000000000001</v>
      </c>
      <c r="D1674" s="36">
        <v>3.4161000000000001</v>
      </c>
      <c r="E1674" s="36">
        <v>5.1974999999999998</v>
      </c>
      <c r="F1674" s="34">
        <v>149</v>
      </c>
      <c r="G1674" s="34" t="s">
        <v>169</v>
      </c>
    </row>
    <row r="1675" spans="1:7" ht="15">
      <c r="A1675" s="35">
        <v>41124</v>
      </c>
      <c r="B1675" s="36">
        <v>3.3548</v>
      </c>
      <c r="C1675" s="36">
        <v>4.0967000000000002</v>
      </c>
      <c r="D1675" s="36">
        <v>3.4108000000000001</v>
      </c>
      <c r="E1675" s="36">
        <v>5.2137000000000002</v>
      </c>
      <c r="F1675" s="34">
        <v>150</v>
      </c>
      <c r="G1675" s="34" t="s">
        <v>170</v>
      </c>
    </row>
    <row r="1676" spans="1:7" ht="15">
      <c r="A1676" s="35">
        <v>41127</v>
      </c>
      <c r="B1676" s="36">
        <v>3.2751999999999999</v>
      </c>
      <c r="C1676" s="36">
        <v>4.0486000000000004</v>
      </c>
      <c r="D1676" s="36">
        <v>3.3708999999999998</v>
      </c>
      <c r="E1676" s="36">
        <v>5.1016000000000004</v>
      </c>
      <c r="F1676" s="34">
        <v>151</v>
      </c>
      <c r="G1676" s="34" t="s">
        <v>171</v>
      </c>
    </row>
    <row r="1677" spans="1:7" ht="15">
      <c r="A1677" s="35">
        <v>41128</v>
      </c>
      <c r="B1677" s="36">
        <v>3.2606000000000002</v>
      </c>
      <c r="C1677" s="36">
        <v>4.0465</v>
      </c>
      <c r="D1677" s="36">
        <v>3.3675000000000002</v>
      </c>
      <c r="E1677" s="36">
        <v>5.0906000000000002</v>
      </c>
      <c r="F1677" s="34">
        <v>152</v>
      </c>
      <c r="G1677" s="34" t="s">
        <v>172</v>
      </c>
    </row>
    <row r="1678" spans="1:7" ht="15">
      <c r="A1678" s="35">
        <v>41129</v>
      </c>
      <c r="B1678" s="36">
        <v>3.3039999999999998</v>
      </c>
      <c r="C1678" s="36">
        <v>4.0918000000000001</v>
      </c>
      <c r="D1678" s="36">
        <v>3.4074</v>
      </c>
      <c r="E1678" s="36">
        <v>5.1508000000000003</v>
      </c>
      <c r="F1678" s="34">
        <v>153</v>
      </c>
      <c r="G1678" s="34" t="s">
        <v>173</v>
      </c>
    </row>
    <row r="1679" spans="1:7" ht="15">
      <c r="A1679" s="35">
        <v>41130</v>
      </c>
      <c r="B1679" s="36">
        <v>3.2915000000000001</v>
      </c>
      <c r="C1679" s="36">
        <v>4.0614999999999997</v>
      </c>
      <c r="D1679" s="36">
        <v>3.3816000000000002</v>
      </c>
      <c r="E1679" s="36">
        <v>5.1509</v>
      </c>
      <c r="F1679" s="34">
        <v>154</v>
      </c>
      <c r="G1679" s="34" t="s">
        <v>174</v>
      </c>
    </row>
    <row r="1680" spans="1:7" ht="15">
      <c r="A1680" s="35">
        <v>41131</v>
      </c>
      <c r="B1680" s="36">
        <v>3.3195000000000001</v>
      </c>
      <c r="C1680" s="36">
        <v>4.0770999999999997</v>
      </c>
      <c r="D1680" s="36">
        <v>3.3948999999999998</v>
      </c>
      <c r="E1680" s="36">
        <v>5.1786000000000003</v>
      </c>
      <c r="F1680" s="34">
        <v>155</v>
      </c>
      <c r="G1680" s="34" t="s">
        <v>175</v>
      </c>
    </row>
    <row r="1681" spans="1:7" ht="15">
      <c r="A1681" s="35">
        <v>41134</v>
      </c>
      <c r="B1681" s="36">
        <v>3.3201999999999998</v>
      </c>
      <c r="C1681" s="36">
        <v>4.0823</v>
      </c>
      <c r="D1681" s="36">
        <v>3.3988999999999998</v>
      </c>
      <c r="E1681" s="36">
        <v>5.2016999999999998</v>
      </c>
      <c r="F1681" s="34">
        <v>156</v>
      </c>
      <c r="G1681" s="34" t="s">
        <v>176</v>
      </c>
    </row>
    <row r="1682" spans="1:7" ht="15">
      <c r="A1682" s="35">
        <v>41135</v>
      </c>
      <c r="B1682" s="36">
        <v>3.3058999999999998</v>
      </c>
      <c r="C1682" s="36">
        <v>4.0888</v>
      </c>
      <c r="D1682" s="36">
        <v>3.4047999999999998</v>
      </c>
      <c r="E1682" s="36">
        <v>5.1868999999999996</v>
      </c>
      <c r="F1682" s="34">
        <v>157</v>
      </c>
      <c r="G1682" s="34" t="s">
        <v>177</v>
      </c>
    </row>
    <row r="1683" spans="1:7" ht="15">
      <c r="A1683" s="35">
        <v>41137</v>
      </c>
      <c r="B1683" s="36">
        <v>3.3252999999999999</v>
      </c>
      <c r="C1683" s="36">
        <v>4.0819999999999999</v>
      </c>
      <c r="D1683" s="36">
        <v>3.3997999999999999</v>
      </c>
      <c r="E1683" s="36">
        <v>5.2215999999999996</v>
      </c>
      <c r="F1683" s="34">
        <v>158</v>
      </c>
      <c r="G1683" s="34" t="s">
        <v>178</v>
      </c>
    </row>
    <row r="1684" spans="1:7" ht="15">
      <c r="A1684" s="35">
        <v>41138</v>
      </c>
      <c r="B1684" s="36">
        <v>3.2886000000000002</v>
      </c>
      <c r="C1684" s="36">
        <v>4.0679999999999996</v>
      </c>
      <c r="D1684" s="36">
        <v>3.3868</v>
      </c>
      <c r="E1684" s="36">
        <v>5.1687000000000003</v>
      </c>
      <c r="F1684" s="34">
        <v>159</v>
      </c>
      <c r="G1684" s="34" t="s">
        <v>179</v>
      </c>
    </row>
    <row r="1685" spans="1:7" ht="15">
      <c r="A1685" s="35">
        <v>41141</v>
      </c>
      <c r="B1685" s="36">
        <v>3.2944</v>
      </c>
      <c r="C1685" s="36">
        <v>4.0683999999999996</v>
      </c>
      <c r="D1685" s="36">
        <v>3.3871000000000002</v>
      </c>
      <c r="E1685" s="36">
        <v>5.1753999999999998</v>
      </c>
      <c r="F1685" s="34">
        <v>160</v>
      </c>
      <c r="G1685" s="34" t="s">
        <v>180</v>
      </c>
    </row>
    <row r="1686" spans="1:7" ht="15">
      <c r="A1686" s="35">
        <v>41142</v>
      </c>
      <c r="B1686" s="36">
        <v>3.2789999999999999</v>
      </c>
      <c r="C1686" s="36">
        <v>4.0682999999999998</v>
      </c>
      <c r="D1686" s="36">
        <v>3.3874</v>
      </c>
      <c r="E1686" s="36">
        <v>5.1696999999999997</v>
      </c>
      <c r="F1686" s="34">
        <v>161</v>
      </c>
      <c r="G1686" s="34" t="s">
        <v>181</v>
      </c>
    </row>
    <row r="1687" spans="1:7" ht="15">
      <c r="A1687" s="35">
        <v>41143</v>
      </c>
      <c r="B1687" s="36">
        <v>3.2639</v>
      </c>
      <c r="C1687" s="36">
        <v>4.0728999999999997</v>
      </c>
      <c r="D1687" s="36">
        <v>3.3908</v>
      </c>
      <c r="E1687" s="36">
        <v>5.1608000000000001</v>
      </c>
      <c r="F1687" s="34">
        <v>162</v>
      </c>
      <c r="G1687" s="34" t="s">
        <v>182</v>
      </c>
    </row>
    <row r="1688" spans="1:7" ht="15">
      <c r="A1688" s="35">
        <v>41144</v>
      </c>
      <c r="B1688" s="36">
        <v>3.2488000000000001</v>
      </c>
      <c r="C1688" s="36">
        <v>4.0755999999999997</v>
      </c>
      <c r="D1688" s="36">
        <v>3.3938999999999999</v>
      </c>
      <c r="E1688" s="36">
        <v>5.1619000000000002</v>
      </c>
      <c r="F1688" s="34">
        <v>163</v>
      </c>
      <c r="G1688" s="34" t="s">
        <v>183</v>
      </c>
    </row>
    <row r="1689" spans="1:7" ht="15">
      <c r="A1689" s="35">
        <v>41145</v>
      </c>
      <c r="B1689" s="36">
        <v>3.2679999999999998</v>
      </c>
      <c r="C1689" s="36">
        <v>4.1012000000000004</v>
      </c>
      <c r="D1689" s="36">
        <v>3.4146999999999998</v>
      </c>
      <c r="E1689" s="36">
        <v>5.1783000000000001</v>
      </c>
      <c r="F1689" s="34">
        <v>164</v>
      </c>
      <c r="G1689" s="34" t="s">
        <v>184</v>
      </c>
    </row>
    <row r="1690" spans="1:7" ht="15">
      <c r="A1690" s="35">
        <v>41148</v>
      </c>
      <c r="B1690" s="36">
        <v>3.2570000000000001</v>
      </c>
      <c r="C1690" s="36">
        <v>4.0782999999999996</v>
      </c>
      <c r="D1690" s="36">
        <v>3.3959000000000001</v>
      </c>
      <c r="E1690" s="36">
        <v>5.1523000000000003</v>
      </c>
      <c r="F1690" s="34">
        <v>165</v>
      </c>
      <c r="G1690" s="34" t="s">
        <v>185</v>
      </c>
    </row>
    <row r="1691" spans="1:7" ht="15">
      <c r="A1691" s="35">
        <v>41149</v>
      </c>
      <c r="B1691" s="36">
        <v>3.2685</v>
      </c>
      <c r="C1691" s="36">
        <v>4.0949999999999998</v>
      </c>
      <c r="D1691" s="36">
        <v>3.4091</v>
      </c>
      <c r="E1691" s="36">
        <v>5.1558000000000002</v>
      </c>
      <c r="F1691" s="34">
        <v>166</v>
      </c>
      <c r="G1691" s="34" t="s">
        <v>186</v>
      </c>
    </row>
    <row r="1692" spans="1:7" ht="15">
      <c r="A1692" s="35">
        <v>41150</v>
      </c>
      <c r="B1692" s="36">
        <v>3.3081</v>
      </c>
      <c r="C1692" s="36">
        <v>4.1539999999999999</v>
      </c>
      <c r="D1692" s="36">
        <v>3.4592000000000001</v>
      </c>
      <c r="E1692" s="36">
        <v>5.2321</v>
      </c>
      <c r="F1692" s="34">
        <v>167</v>
      </c>
      <c r="G1692" s="34" t="s">
        <v>187</v>
      </c>
    </row>
    <row r="1693" spans="1:7" ht="15">
      <c r="A1693" s="35">
        <v>41151</v>
      </c>
      <c r="B1693" s="36">
        <v>3.3397000000000001</v>
      </c>
      <c r="C1693" s="36">
        <v>4.1919000000000004</v>
      </c>
      <c r="D1693" s="36">
        <v>3.4910999999999999</v>
      </c>
      <c r="E1693" s="36">
        <v>5.2827999999999999</v>
      </c>
      <c r="F1693" s="34">
        <v>168</v>
      </c>
      <c r="G1693" s="34" t="s">
        <v>188</v>
      </c>
    </row>
    <row r="1694" spans="1:7" ht="15">
      <c r="A1694" s="35">
        <v>41152</v>
      </c>
      <c r="B1694" s="36">
        <v>3.3353000000000002</v>
      </c>
      <c r="C1694" s="36">
        <v>4.1837999999999997</v>
      </c>
      <c r="D1694" s="36">
        <v>3.4839000000000002</v>
      </c>
      <c r="E1694" s="36">
        <v>5.2755999999999998</v>
      </c>
      <c r="F1694" s="34">
        <v>169</v>
      </c>
      <c r="G1694" s="34" t="s">
        <v>189</v>
      </c>
    </row>
    <row r="1695" spans="1:7" ht="15">
      <c r="A1695" s="35">
        <v>41155</v>
      </c>
      <c r="B1695" s="36">
        <v>3.3397999999999999</v>
      </c>
      <c r="C1695" s="36">
        <v>4.1981000000000002</v>
      </c>
      <c r="D1695" s="36">
        <v>3.4958</v>
      </c>
      <c r="E1695" s="36">
        <v>5.3045999999999998</v>
      </c>
      <c r="F1695" s="34">
        <v>170</v>
      </c>
      <c r="G1695" s="34" t="s">
        <v>190</v>
      </c>
    </row>
    <row r="1696" spans="1:7" ht="15">
      <c r="A1696" s="35">
        <v>41156</v>
      </c>
      <c r="B1696" s="36">
        <v>3.3281000000000001</v>
      </c>
      <c r="C1696" s="36">
        <v>4.1943999999999999</v>
      </c>
      <c r="D1696" s="36">
        <v>3.4925999999999999</v>
      </c>
      <c r="E1696" s="36">
        <v>5.2885999999999997</v>
      </c>
      <c r="F1696" s="34">
        <v>171</v>
      </c>
      <c r="G1696" s="34" t="s">
        <v>191</v>
      </c>
    </row>
    <row r="1697" spans="1:7" ht="15">
      <c r="A1697" s="35">
        <v>41157</v>
      </c>
      <c r="B1697" s="36">
        <v>3.3693</v>
      </c>
      <c r="C1697" s="36">
        <v>4.2157</v>
      </c>
      <c r="D1697" s="36">
        <v>3.5095999999999998</v>
      </c>
      <c r="E1697" s="36">
        <v>5.3423999999999996</v>
      </c>
      <c r="F1697" s="34">
        <v>172</v>
      </c>
      <c r="G1697" s="34" t="s">
        <v>192</v>
      </c>
    </row>
    <row r="1698" spans="1:7" ht="15">
      <c r="A1698" s="35">
        <v>41158</v>
      </c>
      <c r="B1698" s="36">
        <v>3.2955000000000001</v>
      </c>
      <c r="C1698" s="36">
        <v>4.1580000000000004</v>
      </c>
      <c r="D1698" s="36">
        <v>3.4508000000000001</v>
      </c>
      <c r="E1698" s="36">
        <v>5.2420999999999998</v>
      </c>
      <c r="F1698" s="34">
        <v>173</v>
      </c>
      <c r="G1698" s="34" t="s">
        <v>193</v>
      </c>
    </row>
    <row r="1699" spans="1:7" ht="15">
      <c r="A1699" s="35">
        <v>41159</v>
      </c>
      <c r="B1699" s="36">
        <v>3.2578</v>
      </c>
      <c r="C1699" s="36">
        <v>4.1275000000000004</v>
      </c>
      <c r="D1699" s="36">
        <v>3.4070999999999998</v>
      </c>
      <c r="E1699" s="36">
        <v>5.2032999999999996</v>
      </c>
      <c r="F1699" s="34">
        <v>174</v>
      </c>
      <c r="G1699" s="34" t="s">
        <v>194</v>
      </c>
    </row>
    <row r="1700" spans="1:7" ht="15">
      <c r="A1700" s="35">
        <v>41162</v>
      </c>
      <c r="B1700" s="36">
        <v>3.2189000000000001</v>
      </c>
      <c r="C1700" s="36">
        <v>4.1140999999999996</v>
      </c>
      <c r="D1700" s="36">
        <v>3.3971</v>
      </c>
      <c r="E1700" s="36">
        <v>5.1475</v>
      </c>
      <c r="F1700" s="34">
        <v>175</v>
      </c>
      <c r="G1700" s="34" t="s">
        <v>195</v>
      </c>
    </row>
    <row r="1701" spans="1:7" ht="15">
      <c r="A1701" s="35">
        <v>41163</v>
      </c>
      <c r="B1701" s="36">
        <v>3.2098</v>
      </c>
      <c r="C1701" s="36">
        <v>4.1085000000000003</v>
      </c>
      <c r="D1701" s="36">
        <v>3.4022999999999999</v>
      </c>
      <c r="E1701" s="36">
        <v>5.1421000000000001</v>
      </c>
      <c r="F1701" s="34">
        <v>176</v>
      </c>
      <c r="G1701" s="34" t="s">
        <v>196</v>
      </c>
    </row>
    <row r="1702" spans="1:7" ht="15">
      <c r="A1702" s="35">
        <v>41164</v>
      </c>
      <c r="B1702" s="36">
        <v>3.1680000000000001</v>
      </c>
      <c r="C1702" s="36">
        <v>4.0800999999999998</v>
      </c>
      <c r="D1702" s="36">
        <v>3.3748999999999998</v>
      </c>
      <c r="E1702" s="36">
        <v>5.1032999999999999</v>
      </c>
      <c r="F1702" s="34">
        <v>177</v>
      </c>
      <c r="G1702" s="34" t="s">
        <v>197</v>
      </c>
    </row>
    <row r="1703" spans="1:7" ht="15">
      <c r="A1703" s="35">
        <v>41165</v>
      </c>
      <c r="B1703" s="36">
        <v>3.1852</v>
      </c>
      <c r="C1703" s="36">
        <v>4.1146000000000003</v>
      </c>
      <c r="D1703" s="36">
        <v>3.3963000000000001</v>
      </c>
      <c r="E1703" s="36">
        <v>5.1317000000000004</v>
      </c>
      <c r="F1703" s="34">
        <v>178</v>
      </c>
      <c r="G1703" s="34" t="s">
        <v>198</v>
      </c>
    </row>
    <row r="1704" spans="1:7" ht="15">
      <c r="A1704" s="35">
        <v>41166</v>
      </c>
      <c r="B1704" s="36">
        <v>3.1131000000000002</v>
      </c>
      <c r="C1704" s="36">
        <v>4.0583999999999998</v>
      </c>
      <c r="D1704" s="36">
        <v>3.3378999999999999</v>
      </c>
      <c r="E1704" s="36">
        <v>5.0420999999999996</v>
      </c>
      <c r="F1704" s="34">
        <v>179</v>
      </c>
      <c r="G1704" s="34" t="s">
        <v>199</v>
      </c>
    </row>
    <row r="1705" spans="1:7" ht="15">
      <c r="A1705" s="35">
        <v>41169</v>
      </c>
      <c r="B1705" s="36">
        <v>3.1206999999999998</v>
      </c>
      <c r="C1705" s="36">
        <v>4.0887000000000002</v>
      </c>
      <c r="D1705" s="36">
        <v>3.3628</v>
      </c>
      <c r="E1705" s="36">
        <v>5.0636999999999999</v>
      </c>
      <c r="F1705" s="34">
        <v>180</v>
      </c>
      <c r="G1705" s="34" t="s">
        <v>200</v>
      </c>
    </row>
    <row r="1706" spans="1:7" ht="15">
      <c r="A1706" s="35">
        <v>41170</v>
      </c>
      <c r="B1706" s="36">
        <v>3.1509</v>
      </c>
      <c r="C1706" s="36">
        <v>4.1216999999999997</v>
      </c>
      <c r="D1706" s="36">
        <v>3.4011999999999998</v>
      </c>
      <c r="E1706" s="36">
        <v>5.1166</v>
      </c>
      <c r="F1706" s="34">
        <v>181</v>
      </c>
      <c r="G1706" s="34" t="s">
        <v>201</v>
      </c>
    </row>
    <row r="1707" spans="1:7" ht="15">
      <c r="A1707" s="35">
        <v>41171</v>
      </c>
      <c r="B1707" s="36">
        <v>3.1631</v>
      </c>
      <c r="C1707" s="36">
        <v>4.1216999999999997</v>
      </c>
      <c r="D1707" s="36">
        <v>3.4075000000000002</v>
      </c>
      <c r="E1707" s="36">
        <v>5.1369999999999996</v>
      </c>
      <c r="F1707" s="34">
        <v>182</v>
      </c>
      <c r="G1707" s="34" t="s">
        <v>202</v>
      </c>
    </row>
    <row r="1708" spans="1:7" ht="15">
      <c r="A1708" s="35">
        <v>41172</v>
      </c>
      <c r="B1708" s="36">
        <v>3.2092000000000001</v>
      </c>
      <c r="C1708" s="36">
        <v>4.1635</v>
      </c>
      <c r="D1708" s="36">
        <v>3.444</v>
      </c>
      <c r="E1708" s="36">
        <v>5.2018000000000004</v>
      </c>
      <c r="F1708" s="34">
        <v>183</v>
      </c>
      <c r="G1708" s="34" t="s">
        <v>203</v>
      </c>
    </row>
    <row r="1709" spans="1:7" ht="15">
      <c r="A1709" s="35">
        <v>41173</v>
      </c>
      <c r="B1709" s="36">
        <v>3.1711999999999998</v>
      </c>
      <c r="C1709" s="36">
        <v>4.1340000000000003</v>
      </c>
      <c r="D1709" s="36">
        <v>3.4125999999999999</v>
      </c>
      <c r="E1709" s="36">
        <v>5.1677999999999997</v>
      </c>
      <c r="F1709" s="34">
        <v>184</v>
      </c>
      <c r="G1709" s="34" t="s">
        <v>204</v>
      </c>
    </row>
    <row r="1710" spans="1:7" ht="15">
      <c r="A1710" s="35">
        <v>41176</v>
      </c>
      <c r="B1710" s="36">
        <v>3.218</v>
      </c>
      <c r="C1710" s="36">
        <v>4.1528</v>
      </c>
      <c r="D1710" s="36">
        <v>3.4356</v>
      </c>
      <c r="E1710" s="36">
        <v>5.2127999999999997</v>
      </c>
      <c r="F1710" s="34">
        <v>185</v>
      </c>
      <c r="G1710" s="34" t="s">
        <v>205</v>
      </c>
    </row>
    <row r="1711" spans="1:7" ht="15">
      <c r="A1711" s="35">
        <v>41177</v>
      </c>
      <c r="B1711" s="36">
        <v>3.2136</v>
      </c>
      <c r="C1711" s="36">
        <v>4.1475</v>
      </c>
      <c r="D1711" s="36">
        <v>3.4300999999999999</v>
      </c>
      <c r="E1711" s="36">
        <v>5.2167000000000003</v>
      </c>
      <c r="F1711" s="34">
        <v>186</v>
      </c>
      <c r="G1711" s="34" t="s">
        <v>206</v>
      </c>
    </row>
    <row r="1712" spans="1:7" ht="15">
      <c r="A1712" s="35">
        <v>41178</v>
      </c>
      <c r="B1712" s="36">
        <v>3.2187000000000001</v>
      </c>
      <c r="C1712" s="36">
        <v>4.1414999999999997</v>
      </c>
      <c r="D1712" s="36">
        <v>3.4251</v>
      </c>
      <c r="E1712" s="36">
        <v>5.2093999999999996</v>
      </c>
      <c r="F1712" s="34">
        <v>187</v>
      </c>
      <c r="G1712" s="34" t="s">
        <v>207</v>
      </c>
    </row>
    <row r="1713" spans="1:7" ht="15">
      <c r="A1713" s="35">
        <v>41179</v>
      </c>
      <c r="B1713" s="36">
        <v>3.2235999999999998</v>
      </c>
      <c r="C1713" s="36">
        <v>4.1517999999999997</v>
      </c>
      <c r="D1713" s="36">
        <v>3.4342000000000001</v>
      </c>
      <c r="E1713" s="36">
        <v>5.2198000000000002</v>
      </c>
      <c r="F1713" s="34">
        <v>188</v>
      </c>
      <c r="G1713" s="34" t="s">
        <v>208</v>
      </c>
    </row>
    <row r="1714" spans="1:7" ht="15">
      <c r="A1714" s="35">
        <v>41180</v>
      </c>
      <c r="B1714" s="36">
        <v>3.1779999999999999</v>
      </c>
      <c r="C1714" s="36">
        <v>4.1138000000000003</v>
      </c>
      <c r="D1714" s="36">
        <v>3.4007999999999998</v>
      </c>
      <c r="E1714" s="36">
        <v>5.1570999999999998</v>
      </c>
      <c r="F1714" s="34">
        <v>189</v>
      </c>
      <c r="G1714" s="34" t="s">
        <v>209</v>
      </c>
    </row>
    <row r="1715" spans="1:7" ht="15">
      <c r="A1715" s="35">
        <v>41183</v>
      </c>
      <c r="B1715" s="36">
        <v>3.1808999999999998</v>
      </c>
      <c r="C1715" s="36">
        <v>4.1020000000000003</v>
      </c>
      <c r="D1715" s="36">
        <v>3.3925000000000001</v>
      </c>
      <c r="E1715" s="36">
        <v>5.1383999999999999</v>
      </c>
      <c r="F1715" s="34">
        <v>190</v>
      </c>
      <c r="G1715" s="34" t="s">
        <v>210</v>
      </c>
    </row>
    <row r="1716" spans="1:7" ht="15">
      <c r="A1716" s="35">
        <v>41184</v>
      </c>
      <c r="B1716" s="36">
        <v>3.1833</v>
      </c>
      <c r="C1716" s="36">
        <v>4.1115000000000004</v>
      </c>
      <c r="D1716" s="36">
        <v>3.3982000000000001</v>
      </c>
      <c r="E1716" s="36">
        <v>5.1436000000000002</v>
      </c>
      <c r="F1716" s="34">
        <v>191</v>
      </c>
      <c r="G1716" s="34" t="s">
        <v>211</v>
      </c>
    </row>
    <row r="1717" spans="1:7" ht="15">
      <c r="A1717" s="35">
        <v>41185</v>
      </c>
      <c r="B1717" s="36">
        <v>3.1896</v>
      </c>
      <c r="C1717" s="36">
        <v>4.1201999999999996</v>
      </c>
      <c r="D1717" s="36">
        <v>3.4043999999999999</v>
      </c>
      <c r="E1717" s="36">
        <v>5.1416000000000004</v>
      </c>
      <c r="F1717" s="34">
        <v>192</v>
      </c>
      <c r="G1717" s="34" t="s">
        <v>212</v>
      </c>
    </row>
    <row r="1718" spans="1:7" ht="15">
      <c r="A1718" s="35">
        <v>41186</v>
      </c>
      <c r="B1718" s="36">
        <v>3.1646000000000001</v>
      </c>
      <c r="C1718" s="36">
        <v>4.0933000000000002</v>
      </c>
      <c r="D1718" s="36">
        <v>3.3767999999999998</v>
      </c>
      <c r="E1718" s="36">
        <v>5.0997000000000003</v>
      </c>
      <c r="F1718" s="34">
        <v>193</v>
      </c>
      <c r="G1718" s="34" t="s">
        <v>213</v>
      </c>
    </row>
    <row r="1719" spans="1:7" ht="15">
      <c r="A1719" s="35">
        <v>41187</v>
      </c>
      <c r="B1719" s="36">
        <v>3.1353</v>
      </c>
      <c r="C1719" s="36">
        <v>4.0766</v>
      </c>
      <c r="D1719" s="36">
        <v>3.3649</v>
      </c>
      <c r="E1719" s="36">
        <v>5.0726000000000004</v>
      </c>
      <c r="F1719" s="34">
        <v>194</v>
      </c>
      <c r="G1719" s="34" t="s">
        <v>214</v>
      </c>
    </row>
    <row r="1720" spans="1:7" ht="15">
      <c r="A1720" s="35">
        <v>41190</v>
      </c>
      <c r="B1720" s="36">
        <v>3.1429999999999998</v>
      </c>
      <c r="C1720" s="36">
        <v>4.077</v>
      </c>
      <c r="D1720" s="36">
        <v>3.3679000000000001</v>
      </c>
      <c r="E1720" s="36">
        <v>5.0548999999999999</v>
      </c>
      <c r="F1720" s="34">
        <v>195</v>
      </c>
      <c r="G1720" s="34" t="s">
        <v>215</v>
      </c>
    </row>
    <row r="1721" spans="1:7" ht="15">
      <c r="A1721" s="35">
        <v>41191</v>
      </c>
      <c r="B1721" s="36">
        <v>3.1501000000000001</v>
      </c>
      <c r="C1721" s="36">
        <v>4.0720999999999998</v>
      </c>
      <c r="D1721" s="36">
        <v>3.3613</v>
      </c>
      <c r="E1721" s="36">
        <v>5.0410000000000004</v>
      </c>
      <c r="F1721" s="34">
        <v>196</v>
      </c>
      <c r="G1721" s="34" t="s">
        <v>216</v>
      </c>
    </row>
    <row r="1722" spans="1:7" ht="15">
      <c r="A1722" s="35">
        <v>41192</v>
      </c>
      <c r="B1722" s="36">
        <v>3.1695000000000002</v>
      </c>
      <c r="C1722" s="36">
        <v>4.0788000000000002</v>
      </c>
      <c r="D1722" s="36">
        <v>3.3683000000000001</v>
      </c>
      <c r="E1722" s="36">
        <v>5.0743999999999998</v>
      </c>
      <c r="F1722" s="34">
        <v>197</v>
      </c>
      <c r="G1722" s="34" t="s">
        <v>217</v>
      </c>
    </row>
    <row r="1723" spans="1:7" ht="15">
      <c r="A1723" s="35">
        <v>41193</v>
      </c>
      <c r="B1723" s="36">
        <v>3.1819000000000002</v>
      </c>
      <c r="C1723" s="36">
        <v>4.0987</v>
      </c>
      <c r="D1723" s="36">
        <v>3.3942000000000001</v>
      </c>
      <c r="E1723" s="36">
        <v>5.0975999999999999</v>
      </c>
      <c r="F1723" s="34">
        <v>198</v>
      </c>
      <c r="G1723" s="34" t="s">
        <v>218</v>
      </c>
    </row>
    <row r="1724" spans="1:7" ht="15">
      <c r="A1724" s="35">
        <v>41194</v>
      </c>
      <c r="B1724" s="36">
        <v>3.1577000000000002</v>
      </c>
      <c r="C1724" s="36">
        <v>4.0956999999999999</v>
      </c>
      <c r="D1724" s="36">
        <v>3.3866000000000001</v>
      </c>
      <c r="E1724" s="36">
        <v>5.0713999999999997</v>
      </c>
      <c r="F1724" s="34">
        <v>199</v>
      </c>
      <c r="G1724" s="34" t="s">
        <v>219</v>
      </c>
    </row>
    <row r="1725" spans="1:7" ht="15">
      <c r="A1725" s="35">
        <v>41197</v>
      </c>
      <c r="B1725" s="36">
        <v>3.1564999999999999</v>
      </c>
      <c r="C1725" s="36">
        <v>4.0919999999999996</v>
      </c>
      <c r="D1725" s="36">
        <v>3.3835000000000002</v>
      </c>
      <c r="E1725" s="36">
        <v>5.0709</v>
      </c>
      <c r="F1725" s="34">
        <v>200</v>
      </c>
      <c r="G1725" s="34" t="s">
        <v>220</v>
      </c>
    </row>
    <row r="1726" spans="1:7" ht="15">
      <c r="A1726" s="35">
        <v>41198</v>
      </c>
      <c r="B1726" s="36">
        <v>3.1438000000000001</v>
      </c>
      <c r="C1726" s="36">
        <v>4.0888999999999998</v>
      </c>
      <c r="D1726" s="36">
        <v>3.3822000000000001</v>
      </c>
      <c r="E1726" s="36">
        <v>5.0598999999999998</v>
      </c>
      <c r="F1726" s="34">
        <v>201</v>
      </c>
      <c r="G1726" s="34" t="s">
        <v>221</v>
      </c>
    </row>
    <row r="1727" spans="1:7" ht="15">
      <c r="A1727" s="35">
        <v>41199</v>
      </c>
      <c r="B1727" s="36">
        <v>3.1261000000000001</v>
      </c>
      <c r="C1727" s="36">
        <v>4.0940000000000003</v>
      </c>
      <c r="D1727" s="36">
        <v>3.3839000000000001</v>
      </c>
      <c r="E1727" s="36">
        <v>5.0480999999999998</v>
      </c>
      <c r="F1727" s="34">
        <v>202</v>
      </c>
      <c r="G1727" s="34" t="s">
        <v>222</v>
      </c>
    </row>
    <row r="1728" spans="1:7" ht="15">
      <c r="A1728" s="35">
        <v>41200</v>
      </c>
      <c r="B1728" s="36">
        <v>3.1314000000000002</v>
      </c>
      <c r="C1728" s="36">
        <v>4.1033999999999997</v>
      </c>
      <c r="D1728" s="36">
        <v>3.3927999999999998</v>
      </c>
      <c r="E1728" s="36">
        <v>5.0571999999999999</v>
      </c>
      <c r="F1728" s="34">
        <v>203</v>
      </c>
      <c r="G1728" s="34" t="s">
        <v>223</v>
      </c>
    </row>
    <row r="1729" spans="1:7" ht="15">
      <c r="A1729" s="35">
        <v>41201</v>
      </c>
      <c r="B1729" s="36">
        <v>3.1499000000000001</v>
      </c>
      <c r="C1729" s="36">
        <v>4.1102999999999996</v>
      </c>
      <c r="D1729" s="36">
        <v>3.3996</v>
      </c>
      <c r="E1729" s="36">
        <v>5.0532000000000004</v>
      </c>
      <c r="F1729" s="34">
        <v>204</v>
      </c>
      <c r="G1729" s="34" t="s">
        <v>224</v>
      </c>
    </row>
    <row r="1730" spans="1:7" ht="15">
      <c r="A1730" s="35">
        <v>41204</v>
      </c>
      <c r="B1730" s="36">
        <v>3.1469999999999998</v>
      </c>
      <c r="C1730" s="36">
        <v>4.1055999999999999</v>
      </c>
      <c r="D1730" s="36">
        <v>3.3921000000000001</v>
      </c>
      <c r="E1730" s="36">
        <v>5.0492999999999997</v>
      </c>
      <c r="F1730" s="34">
        <v>205</v>
      </c>
      <c r="G1730" s="34" t="s">
        <v>225</v>
      </c>
    </row>
    <row r="1731" spans="1:7" ht="15">
      <c r="A1731" s="35">
        <v>41205</v>
      </c>
      <c r="B1731" s="36">
        <v>3.1661999999999999</v>
      </c>
      <c r="C1731" s="36">
        <v>4.1265999999999998</v>
      </c>
      <c r="D1731" s="36">
        <v>3.4114</v>
      </c>
      <c r="E1731" s="36">
        <v>5.0713999999999997</v>
      </c>
      <c r="F1731" s="34">
        <v>206</v>
      </c>
      <c r="G1731" s="34" t="s">
        <v>226</v>
      </c>
    </row>
    <row r="1732" spans="1:7" ht="15">
      <c r="A1732" s="35">
        <v>41206</v>
      </c>
      <c r="B1732" s="36">
        <v>3.1996000000000002</v>
      </c>
      <c r="C1732" s="36">
        <v>4.1374000000000004</v>
      </c>
      <c r="D1732" s="36">
        <v>3.4205999999999999</v>
      </c>
      <c r="E1732" s="36">
        <v>5.1097999999999999</v>
      </c>
      <c r="F1732" s="34">
        <v>207</v>
      </c>
      <c r="G1732" s="34" t="s">
        <v>227</v>
      </c>
    </row>
    <row r="1733" spans="1:7" ht="15">
      <c r="A1733" s="35">
        <v>41207</v>
      </c>
      <c r="B1733" s="36">
        <v>3.1850999999999998</v>
      </c>
      <c r="C1733" s="36">
        <v>4.1429999999999998</v>
      </c>
      <c r="D1733" s="36">
        <v>3.4239999999999999</v>
      </c>
      <c r="E1733" s="36">
        <v>5.1341000000000001</v>
      </c>
      <c r="F1733" s="34">
        <v>208</v>
      </c>
      <c r="G1733" s="34" t="s">
        <v>228</v>
      </c>
    </row>
    <row r="1734" spans="1:7" ht="15">
      <c r="A1734" s="35">
        <v>41208</v>
      </c>
      <c r="B1734" s="36">
        <v>3.2119</v>
      </c>
      <c r="C1734" s="36">
        <v>4.1543000000000001</v>
      </c>
      <c r="D1734" s="36">
        <v>3.4336000000000002</v>
      </c>
      <c r="E1734" s="36">
        <v>5.1750999999999996</v>
      </c>
      <c r="F1734" s="34">
        <v>209</v>
      </c>
      <c r="G1734" s="34" t="s">
        <v>229</v>
      </c>
    </row>
    <row r="1735" spans="1:7" ht="15">
      <c r="A1735" s="35">
        <v>41211</v>
      </c>
      <c r="B1735" s="36">
        <v>3.2145000000000001</v>
      </c>
      <c r="C1735" s="36">
        <v>4.1471999999999998</v>
      </c>
      <c r="D1735" s="36">
        <v>3.431</v>
      </c>
      <c r="E1735" s="36">
        <v>5.1604999999999999</v>
      </c>
      <c r="F1735" s="34">
        <v>210</v>
      </c>
      <c r="G1735" s="34" t="s">
        <v>230</v>
      </c>
    </row>
    <row r="1736" spans="1:7" ht="15">
      <c r="A1736" s="35">
        <v>41212</v>
      </c>
      <c r="B1736" s="36">
        <v>3.2035999999999998</v>
      </c>
      <c r="C1736" s="36">
        <v>4.1449999999999996</v>
      </c>
      <c r="D1736" s="36">
        <v>3.4279000000000002</v>
      </c>
      <c r="E1736" s="36">
        <v>5.1433</v>
      </c>
      <c r="F1736" s="34">
        <v>211</v>
      </c>
      <c r="G1736" s="34" t="s">
        <v>231</v>
      </c>
    </row>
    <row r="1737" spans="1:7" ht="15">
      <c r="A1737" s="35">
        <v>41213</v>
      </c>
      <c r="B1737" s="36">
        <v>3.1806000000000001</v>
      </c>
      <c r="C1737" s="36">
        <v>4.1349999999999998</v>
      </c>
      <c r="D1737" s="36">
        <v>3.4249000000000001</v>
      </c>
      <c r="E1737" s="36">
        <v>5.1265000000000001</v>
      </c>
      <c r="F1737" s="34">
        <v>212</v>
      </c>
      <c r="G1737" s="34" t="s">
        <v>232</v>
      </c>
    </row>
    <row r="1738" spans="1:7" ht="15">
      <c r="A1738" s="35">
        <v>41215</v>
      </c>
      <c r="B1738" s="36">
        <v>3.1964999999999999</v>
      </c>
      <c r="C1738" s="36">
        <v>4.1169000000000002</v>
      </c>
      <c r="D1738" s="36">
        <v>3.4108999999999998</v>
      </c>
      <c r="E1738" s="36">
        <v>5.1455000000000002</v>
      </c>
      <c r="F1738" s="34">
        <v>213</v>
      </c>
      <c r="G1738" s="34" t="s">
        <v>233</v>
      </c>
    </row>
    <row r="1739" spans="1:7" ht="15">
      <c r="A1739" s="35">
        <v>41218</v>
      </c>
      <c r="B1739" s="36">
        <v>3.2210999999999999</v>
      </c>
      <c r="C1739" s="36">
        <v>4.1212999999999997</v>
      </c>
      <c r="D1739" s="36">
        <v>3.4157999999999999</v>
      </c>
      <c r="E1739" s="36">
        <v>5.1462000000000003</v>
      </c>
      <c r="F1739" s="34">
        <v>214</v>
      </c>
      <c r="G1739" s="34" t="s">
        <v>234</v>
      </c>
    </row>
    <row r="1740" spans="1:7" ht="15">
      <c r="A1740" s="35">
        <v>41219</v>
      </c>
      <c r="B1740" s="36">
        <v>3.2223000000000002</v>
      </c>
      <c r="C1740" s="36">
        <v>4.1211000000000002</v>
      </c>
      <c r="D1740" s="36">
        <v>3.4135</v>
      </c>
      <c r="E1740" s="36">
        <v>5.1478000000000002</v>
      </c>
      <c r="F1740" s="34">
        <v>215</v>
      </c>
      <c r="G1740" s="34" t="s">
        <v>235</v>
      </c>
    </row>
    <row r="1741" spans="1:7" ht="15">
      <c r="A1741" s="35">
        <v>41220</v>
      </c>
      <c r="B1741" s="36">
        <v>3.2031000000000001</v>
      </c>
      <c r="C1741" s="36">
        <v>4.1121999999999996</v>
      </c>
      <c r="D1741" s="36">
        <v>3.4058000000000002</v>
      </c>
      <c r="E1741" s="36">
        <v>5.1273999999999997</v>
      </c>
      <c r="F1741" s="34">
        <v>216</v>
      </c>
      <c r="G1741" s="34" t="s">
        <v>236</v>
      </c>
    </row>
    <row r="1742" spans="1:7" ht="15">
      <c r="A1742" s="35">
        <v>41221</v>
      </c>
      <c r="B1742" s="36">
        <v>3.2654999999999998</v>
      </c>
      <c r="C1742" s="36">
        <v>4.1593</v>
      </c>
      <c r="D1742" s="36">
        <v>3.4496000000000002</v>
      </c>
      <c r="E1742" s="36">
        <v>5.2076000000000002</v>
      </c>
      <c r="F1742" s="34">
        <v>217</v>
      </c>
      <c r="G1742" s="34" t="s">
        <v>237</v>
      </c>
    </row>
    <row r="1743" spans="1:7" ht="15">
      <c r="A1743" s="35">
        <v>41222</v>
      </c>
      <c r="B1743" s="36">
        <v>3.2587999999999999</v>
      </c>
      <c r="C1743" s="36">
        <v>4.1527000000000003</v>
      </c>
      <c r="D1743" s="36">
        <v>3.4418000000000002</v>
      </c>
      <c r="E1743" s="36">
        <v>5.2058</v>
      </c>
      <c r="F1743" s="34">
        <v>218</v>
      </c>
      <c r="G1743" s="34" t="s">
        <v>238</v>
      </c>
    </row>
    <row r="1744" spans="1:7" ht="15">
      <c r="A1744" s="35">
        <v>41225</v>
      </c>
      <c r="B1744" s="36">
        <v>3.2803</v>
      </c>
      <c r="C1744" s="36">
        <v>4.1661000000000001</v>
      </c>
      <c r="D1744" s="36">
        <v>3.4565000000000001</v>
      </c>
      <c r="E1744" s="36">
        <v>5.2102000000000004</v>
      </c>
      <c r="F1744" s="34">
        <v>219</v>
      </c>
      <c r="G1744" s="34" t="s">
        <v>239</v>
      </c>
    </row>
    <row r="1745" spans="1:7" ht="15">
      <c r="A1745" s="35">
        <v>41226</v>
      </c>
      <c r="B1745" s="36">
        <v>3.2945000000000002</v>
      </c>
      <c r="C1745" s="36">
        <v>4.1782000000000004</v>
      </c>
      <c r="D1745" s="36">
        <v>3.4687999999999999</v>
      </c>
      <c r="E1745" s="36">
        <v>5.2378</v>
      </c>
      <c r="F1745" s="34">
        <v>220</v>
      </c>
      <c r="G1745" s="34" t="s">
        <v>240</v>
      </c>
    </row>
    <row r="1746" spans="1:7" ht="15">
      <c r="A1746" s="35">
        <v>41227</v>
      </c>
      <c r="B1746" s="36">
        <v>3.2749999999999999</v>
      </c>
      <c r="C1746" s="36">
        <v>4.1753999999999998</v>
      </c>
      <c r="D1746" s="36">
        <v>3.4685000000000001</v>
      </c>
      <c r="E1746" s="36">
        <v>5.2058999999999997</v>
      </c>
      <c r="F1746" s="34">
        <v>221</v>
      </c>
      <c r="G1746" s="34" t="s">
        <v>241</v>
      </c>
    </row>
    <row r="1747" spans="1:7" ht="15">
      <c r="A1747" s="35">
        <v>41228</v>
      </c>
      <c r="B1747" s="36">
        <v>3.2677999999999998</v>
      </c>
      <c r="C1747" s="36">
        <v>4.1711999999999998</v>
      </c>
      <c r="D1747" s="36">
        <v>3.4639000000000002</v>
      </c>
      <c r="E1747" s="36">
        <v>5.1794000000000002</v>
      </c>
      <c r="F1747" s="34">
        <v>222</v>
      </c>
      <c r="G1747" s="34" t="s">
        <v>242</v>
      </c>
    </row>
    <row r="1748" spans="1:7" ht="15">
      <c r="A1748" s="35">
        <v>41229</v>
      </c>
      <c r="B1748" s="36">
        <v>3.2682000000000002</v>
      </c>
      <c r="C1748" s="36">
        <v>4.1614000000000004</v>
      </c>
      <c r="D1748" s="36">
        <v>3.4569999999999999</v>
      </c>
      <c r="E1748" s="36">
        <v>5.1859000000000002</v>
      </c>
      <c r="F1748" s="34">
        <v>223</v>
      </c>
      <c r="G1748" s="34" t="s">
        <v>243</v>
      </c>
    </row>
    <row r="1749" spans="1:7" ht="15">
      <c r="A1749" s="35">
        <v>41232</v>
      </c>
      <c r="B1749" s="36">
        <v>3.2503000000000002</v>
      </c>
      <c r="C1749" s="36">
        <v>4.1520999999999999</v>
      </c>
      <c r="D1749" s="36">
        <v>3.4451999999999998</v>
      </c>
      <c r="E1749" s="36">
        <v>5.1681999999999997</v>
      </c>
      <c r="F1749" s="34">
        <v>224</v>
      </c>
      <c r="G1749" s="34" t="s">
        <v>244</v>
      </c>
    </row>
    <row r="1750" spans="1:7" ht="15">
      <c r="A1750" s="35">
        <v>41233</v>
      </c>
      <c r="B1750" s="36">
        <v>3.2332999999999998</v>
      </c>
      <c r="C1750" s="36">
        <v>4.1369999999999996</v>
      </c>
      <c r="D1750" s="36">
        <v>3.4342000000000001</v>
      </c>
      <c r="E1750" s="36">
        <v>5.1455000000000002</v>
      </c>
      <c r="F1750" s="34">
        <v>225</v>
      </c>
      <c r="G1750" s="34" t="s">
        <v>245</v>
      </c>
    </row>
    <row r="1751" spans="1:7" ht="15">
      <c r="A1751" s="35">
        <v>41234</v>
      </c>
      <c r="B1751" s="36">
        <v>3.2286999999999999</v>
      </c>
      <c r="C1751" s="36">
        <v>4.1265999999999998</v>
      </c>
      <c r="D1751" s="36">
        <v>3.4266999999999999</v>
      </c>
      <c r="E1751" s="36">
        <v>5.1390000000000002</v>
      </c>
      <c r="F1751" s="34">
        <v>226</v>
      </c>
      <c r="G1751" s="34" t="s">
        <v>246</v>
      </c>
    </row>
    <row r="1752" spans="1:7" ht="15">
      <c r="A1752" s="35">
        <v>41235</v>
      </c>
      <c r="B1752" s="36">
        <v>3.2021000000000002</v>
      </c>
      <c r="C1752" s="36">
        <v>4.1142000000000003</v>
      </c>
      <c r="D1752" s="36">
        <v>3.4157999999999999</v>
      </c>
      <c r="E1752" s="36">
        <v>5.1070000000000002</v>
      </c>
      <c r="F1752" s="34">
        <v>227</v>
      </c>
      <c r="G1752" s="34" t="s">
        <v>247</v>
      </c>
    </row>
    <row r="1753" spans="1:7" ht="15">
      <c r="A1753" s="35">
        <v>41236</v>
      </c>
      <c r="B1753" s="36">
        <v>3.1945000000000001</v>
      </c>
      <c r="C1753" s="36">
        <v>4.1228999999999996</v>
      </c>
      <c r="D1753" s="36">
        <v>3.4207999999999998</v>
      </c>
      <c r="E1753" s="36">
        <v>5.0928000000000004</v>
      </c>
      <c r="F1753" s="34">
        <v>228</v>
      </c>
      <c r="G1753" s="34" t="s">
        <v>248</v>
      </c>
    </row>
    <row r="1754" spans="1:7" ht="15">
      <c r="A1754" s="35">
        <v>41239</v>
      </c>
      <c r="B1754" s="36">
        <v>3.1743999999999999</v>
      </c>
      <c r="C1754" s="36">
        <v>4.1159999999999997</v>
      </c>
      <c r="D1754" s="36">
        <v>3.4173</v>
      </c>
      <c r="E1754" s="36">
        <v>5.0815000000000001</v>
      </c>
      <c r="F1754" s="34">
        <v>229</v>
      </c>
      <c r="G1754" s="34" t="s">
        <v>249</v>
      </c>
    </row>
    <row r="1755" spans="1:7" ht="15">
      <c r="A1755" s="35">
        <v>41240</v>
      </c>
      <c r="B1755" s="36">
        <v>3.1634000000000002</v>
      </c>
      <c r="C1755" s="36">
        <v>4.1007999999999996</v>
      </c>
      <c r="D1755" s="36">
        <v>3.4043999999999999</v>
      </c>
      <c r="E1755" s="36">
        <v>5.0717999999999996</v>
      </c>
      <c r="F1755" s="34">
        <v>230</v>
      </c>
      <c r="G1755" s="34" t="s">
        <v>250</v>
      </c>
    </row>
    <row r="1756" spans="1:7" ht="15">
      <c r="A1756" s="35">
        <v>41241</v>
      </c>
      <c r="B1756" s="36">
        <v>3.1798999999999999</v>
      </c>
      <c r="C1756" s="36">
        <v>4.1098999999999997</v>
      </c>
      <c r="D1756" s="36">
        <v>3.4150999999999998</v>
      </c>
      <c r="E1756" s="36">
        <v>5.0906000000000002</v>
      </c>
      <c r="F1756" s="34">
        <v>231</v>
      </c>
      <c r="G1756" s="34" t="s">
        <v>251</v>
      </c>
    </row>
    <row r="1757" spans="1:7" ht="15">
      <c r="A1757" s="35">
        <v>41242</v>
      </c>
      <c r="B1757" s="36">
        <v>3.1556000000000002</v>
      </c>
      <c r="C1757" s="36">
        <v>4.0968</v>
      </c>
      <c r="D1757" s="36">
        <v>3.4024999999999999</v>
      </c>
      <c r="E1757" s="36">
        <v>5.0564999999999998</v>
      </c>
      <c r="F1757" s="34">
        <v>232</v>
      </c>
      <c r="G1757" s="34" t="s">
        <v>252</v>
      </c>
    </row>
    <row r="1758" spans="1:7" ht="15">
      <c r="A1758" s="35">
        <v>41243</v>
      </c>
      <c r="B1758" s="36">
        <v>3.1585000000000001</v>
      </c>
      <c r="C1758" s="36">
        <v>4.1063999999999998</v>
      </c>
      <c r="D1758" s="36">
        <v>3.4087999999999998</v>
      </c>
      <c r="E1758" s="36">
        <v>5.0621</v>
      </c>
      <c r="F1758" s="34">
        <v>233</v>
      </c>
      <c r="G1758" s="34" t="s">
        <v>253</v>
      </c>
    </row>
    <row r="1759" spans="1:7" ht="15">
      <c r="A1759" s="35">
        <v>41246</v>
      </c>
      <c r="B1759" s="36">
        <v>3.1497999999999999</v>
      </c>
      <c r="C1759" s="36">
        <v>4.1082999999999998</v>
      </c>
      <c r="D1759" s="36">
        <v>3.4049999999999998</v>
      </c>
      <c r="E1759" s="36">
        <v>5.0560999999999998</v>
      </c>
      <c r="F1759" s="34">
        <v>234</v>
      </c>
      <c r="G1759" s="34" t="s">
        <v>254</v>
      </c>
    </row>
    <row r="1760" spans="1:7" ht="15">
      <c r="A1760" s="35">
        <v>41247</v>
      </c>
      <c r="B1760" s="36">
        <v>3.1575000000000002</v>
      </c>
      <c r="C1760" s="36">
        <v>4.1273</v>
      </c>
      <c r="D1760" s="36">
        <v>3.4009999999999998</v>
      </c>
      <c r="E1760" s="36">
        <v>5.0900999999999996</v>
      </c>
      <c r="F1760" s="34">
        <v>235</v>
      </c>
      <c r="G1760" s="34" t="s">
        <v>255</v>
      </c>
    </row>
    <row r="1761" spans="1:7" ht="15">
      <c r="A1761" s="35">
        <v>41248</v>
      </c>
      <c r="B1761" s="36">
        <v>3.1516000000000002</v>
      </c>
      <c r="C1761" s="36">
        <v>4.1250999999999998</v>
      </c>
      <c r="D1761" s="36">
        <v>3.3956</v>
      </c>
      <c r="E1761" s="36">
        <v>5.0708000000000002</v>
      </c>
      <c r="F1761" s="34">
        <v>236</v>
      </c>
      <c r="G1761" s="34" t="s">
        <v>256</v>
      </c>
    </row>
    <row r="1762" spans="1:7" ht="15">
      <c r="A1762" s="35">
        <v>41249</v>
      </c>
      <c r="B1762" s="36">
        <v>3.1537999999999999</v>
      </c>
      <c r="C1762" s="36">
        <v>4.1246999999999998</v>
      </c>
      <c r="D1762" s="36">
        <v>3.4030999999999998</v>
      </c>
      <c r="E1762" s="36">
        <v>5.0815999999999999</v>
      </c>
      <c r="F1762" s="34">
        <v>237</v>
      </c>
      <c r="G1762" s="34" t="s">
        <v>257</v>
      </c>
    </row>
    <row r="1763" spans="1:7" ht="15">
      <c r="A1763" s="35">
        <v>41250</v>
      </c>
      <c r="B1763" s="36">
        <v>3.1930000000000001</v>
      </c>
      <c r="C1763" s="36">
        <v>4.1332000000000004</v>
      </c>
      <c r="D1763" s="36">
        <v>3.4165999999999999</v>
      </c>
      <c r="E1763" s="36">
        <v>5.1235999999999997</v>
      </c>
      <c r="F1763" s="34">
        <v>238</v>
      </c>
      <c r="G1763" s="34" t="s">
        <v>258</v>
      </c>
    </row>
    <row r="1764" spans="1:7" ht="15">
      <c r="A1764" s="35">
        <v>41253</v>
      </c>
      <c r="B1764" s="36">
        <v>3.1978</v>
      </c>
      <c r="C1764" s="36">
        <v>4.125</v>
      </c>
      <c r="D1764" s="36">
        <v>3.4192999999999998</v>
      </c>
      <c r="E1764" s="36">
        <v>5.1273999999999997</v>
      </c>
      <c r="F1764" s="34">
        <v>239</v>
      </c>
      <c r="G1764" s="34" t="s">
        <v>259</v>
      </c>
    </row>
    <row r="1765" spans="1:7" ht="15">
      <c r="A1765" s="35">
        <v>41254</v>
      </c>
      <c r="B1765" s="36">
        <v>3.1644999999999999</v>
      </c>
      <c r="C1765" s="36">
        <v>4.1025</v>
      </c>
      <c r="D1765" s="36">
        <v>3.387</v>
      </c>
      <c r="E1765" s="36">
        <v>5.0906000000000002</v>
      </c>
      <c r="F1765" s="34">
        <v>240</v>
      </c>
      <c r="G1765" s="34" t="s">
        <v>260</v>
      </c>
    </row>
    <row r="1766" spans="1:7" ht="15">
      <c r="A1766" s="35">
        <v>41255</v>
      </c>
      <c r="B1766" s="36">
        <v>3.1459000000000001</v>
      </c>
      <c r="C1766" s="36">
        <v>4.0937000000000001</v>
      </c>
      <c r="D1766" s="36">
        <v>3.3774999999999999</v>
      </c>
      <c r="E1766" s="36">
        <v>5.0765000000000002</v>
      </c>
      <c r="F1766" s="34">
        <v>241</v>
      </c>
      <c r="G1766" s="34" t="s">
        <v>261</v>
      </c>
    </row>
    <row r="1767" spans="1:7" ht="15">
      <c r="A1767" s="35">
        <v>41256</v>
      </c>
      <c r="B1767" s="36">
        <v>3.1333000000000002</v>
      </c>
      <c r="C1767" s="36">
        <v>4.0926999999999998</v>
      </c>
      <c r="D1767" s="36">
        <v>3.3834</v>
      </c>
      <c r="E1767" s="36">
        <v>5.0514999999999999</v>
      </c>
      <c r="F1767" s="34">
        <v>242</v>
      </c>
      <c r="G1767" s="34" t="s">
        <v>262</v>
      </c>
    </row>
    <row r="1768" spans="1:7" ht="15">
      <c r="A1768" s="35">
        <v>41257</v>
      </c>
      <c r="B1768" s="36">
        <v>3.1271</v>
      </c>
      <c r="C1768" s="36">
        <v>4.0911999999999997</v>
      </c>
      <c r="D1768" s="36">
        <v>3.3847</v>
      </c>
      <c r="E1768" s="36">
        <v>5.0430999999999999</v>
      </c>
      <c r="F1768" s="34">
        <v>243</v>
      </c>
      <c r="G1768" s="34" t="s">
        <v>263</v>
      </c>
    </row>
    <row r="1769" spans="1:7" ht="15">
      <c r="A1769" s="35">
        <v>41260</v>
      </c>
      <c r="B1769" s="36">
        <v>3.1034999999999999</v>
      </c>
      <c r="C1769" s="36">
        <v>4.0838999999999999</v>
      </c>
      <c r="D1769" s="36">
        <v>3.3811</v>
      </c>
      <c r="E1769" s="36">
        <v>5.0259999999999998</v>
      </c>
      <c r="F1769" s="34">
        <v>244</v>
      </c>
      <c r="G1769" s="34" t="s">
        <v>264</v>
      </c>
    </row>
    <row r="1770" spans="1:7" ht="15">
      <c r="A1770" s="35">
        <v>41261</v>
      </c>
      <c r="B1770" s="36">
        <v>3.1044</v>
      </c>
      <c r="C1770" s="36">
        <v>4.09</v>
      </c>
      <c r="D1770" s="36">
        <v>3.3860000000000001</v>
      </c>
      <c r="E1770" s="36">
        <v>5.0357000000000003</v>
      </c>
      <c r="F1770" s="34">
        <v>245</v>
      </c>
      <c r="G1770" s="34" t="s">
        <v>265</v>
      </c>
    </row>
    <row r="1771" spans="1:7" ht="15">
      <c r="A1771" s="35">
        <v>41262</v>
      </c>
      <c r="B1771" s="36">
        <v>3.069</v>
      </c>
      <c r="C1771" s="36">
        <v>4.0730000000000004</v>
      </c>
      <c r="D1771" s="36">
        <v>3.3702999999999999</v>
      </c>
      <c r="E1771" s="36">
        <v>5.0006000000000004</v>
      </c>
      <c r="F1771" s="34">
        <v>246</v>
      </c>
      <c r="G1771" s="34" t="s">
        <v>266</v>
      </c>
    </row>
    <row r="1772" spans="1:7" ht="15">
      <c r="A1772" s="35">
        <v>41263</v>
      </c>
      <c r="B1772" s="36">
        <v>3.0769000000000002</v>
      </c>
      <c r="C1772" s="36">
        <v>4.0715000000000003</v>
      </c>
      <c r="D1772" s="36">
        <v>3.3715999999999999</v>
      </c>
      <c r="E1772" s="36">
        <v>5.0037000000000003</v>
      </c>
      <c r="F1772" s="34">
        <v>247</v>
      </c>
      <c r="G1772" s="34" t="s">
        <v>267</v>
      </c>
    </row>
    <row r="1773" spans="1:7" ht="15">
      <c r="A1773" s="35">
        <v>41264</v>
      </c>
      <c r="B1773" s="36">
        <v>3.0790999999999999</v>
      </c>
      <c r="C1773" s="36">
        <v>4.0643000000000002</v>
      </c>
      <c r="D1773" s="36">
        <v>3.3656999999999999</v>
      </c>
      <c r="E1773" s="36">
        <v>5.0015999999999998</v>
      </c>
      <c r="F1773" s="34">
        <v>248</v>
      </c>
      <c r="G1773" s="34" t="s">
        <v>268</v>
      </c>
    </row>
    <row r="1774" spans="1:7" ht="15">
      <c r="A1774" s="35">
        <v>41267</v>
      </c>
      <c r="B1774" s="36">
        <v>3.08</v>
      </c>
      <c r="C1774" s="36">
        <v>4.0696000000000003</v>
      </c>
      <c r="D1774" s="36">
        <v>3.3704999999999998</v>
      </c>
      <c r="E1774" s="36">
        <v>4.9859999999999998</v>
      </c>
      <c r="F1774" s="34">
        <v>249</v>
      </c>
      <c r="G1774" s="34" t="s">
        <v>269</v>
      </c>
    </row>
    <row r="1775" spans="1:7" ht="15">
      <c r="A1775" s="35">
        <v>41270</v>
      </c>
      <c r="B1775" s="36">
        <v>3.0815999999999999</v>
      </c>
      <c r="C1775" s="36">
        <v>4.0899000000000001</v>
      </c>
      <c r="D1775" s="36">
        <v>3.3839000000000001</v>
      </c>
      <c r="E1775" s="36">
        <v>4.9828000000000001</v>
      </c>
      <c r="F1775" s="34">
        <v>250</v>
      </c>
      <c r="G1775" s="34" t="s">
        <v>270</v>
      </c>
    </row>
    <row r="1776" spans="1:7" ht="15">
      <c r="A1776" s="35">
        <v>41271</v>
      </c>
      <c r="B1776" s="36">
        <v>3.0893000000000002</v>
      </c>
      <c r="C1776" s="36">
        <v>4.0744999999999996</v>
      </c>
      <c r="D1776" s="36">
        <v>3.3725000000000001</v>
      </c>
      <c r="E1776" s="36">
        <v>4.9698000000000002</v>
      </c>
      <c r="F1776" s="34">
        <v>251</v>
      </c>
      <c r="G1776" s="34" t="s">
        <v>271</v>
      </c>
    </row>
    <row r="1777" spans="1:7" ht="15">
      <c r="A1777" s="35">
        <v>41274</v>
      </c>
      <c r="B1777" s="36">
        <v>3.0996000000000001</v>
      </c>
      <c r="C1777" s="36">
        <v>4.0881999999999996</v>
      </c>
      <c r="D1777" s="36">
        <v>3.3868</v>
      </c>
      <c r="E1777" s="36">
        <v>5.0118999999999998</v>
      </c>
      <c r="F1777" s="34">
        <v>252</v>
      </c>
      <c r="G1777" s="34" t="s">
        <v>272</v>
      </c>
    </row>
    <row r="1778" spans="1:7" ht="15">
      <c r="A1778" s="35">
        <v>41276</v>
      </c>
      <c r="B1778" s="37">
        <v>3.0659999999999998</v>
      </c>
      <c r="C1778" s="37">
        <v>4.0670999999999999</v>
      </c>
      <c r="D1778" s="37">
        <v>3.3647</v>
      </c>
      <c r="E1778" s="37">
        <v>5.0026000000000002</v>
      </c>
      <c r="F1778" s="38">
        <v>1</v>
      </c>
      <c r="G1778" s="39" t="s">
        <v>273</v>
      </c>
    </row>
    <row r="1779" spans="1:7" ht="15">
      <c r="A1779" s="35">
        <v>41277</v>
      </c>
      <c r="B1779" s="37">
        <v>3.1004999999999998</v>
      </c>
      <c r="C1779" s="37">
        <v>4.077</v>
      </c>
      <c r="D1779" s="37">
        <v>3.3717000000000001</v>
      </c>
      <c r="E1779" s="37">
        <v>5.0296000000000003</v>
      </c>
      <c r="F1779" s="38">
        <v>2</v>
      </c>
      <c r="G1779" s="39" t="s">
        <v>274</v>
      </c>
    </row>
    <row r="1780" spans="1:7" ht="15">
      <c r="A1780" s="35">
        <v>41278</v>
      </c>
      <c r="B1780" s="37">
        <v>3.17</v>
      </c>
      <c r="C1780" s="37">
        <v>4.1247999999999996</v>
      </c>
      <c r="D1780" s="37">
        <v>3.4106000000000001</v>
      </c>
      <c r="E1780" s="37">
        <v>5.0872999999999999</v>
      </c>
      <c r="F1780" s="38">
        <v>3</v>
      </c>
      <c r="G1780" s="39" t="s">
        <v>275</v>
      </c>
    </row>
    <row r="1781" spans="1:7" ht="15">
      <c r="A1781" s="35">
        <v>41281</v>
      </c>
      <c r="B1781" s="37">
        <v>3.1617999999999999</v>
      </c>
      <c r="C1781" s="37">
        <v>4.1218000000000004</v>
      </c>
      <c r="D1781" s="37">
        <v>3.4094000000000002</v>
      </c>
      <c r="E1781" s="37">
        <v>5.0766999999999998</v>
      </c>
      <c r="F1781" s="38">
        <v>4</v>
      </c>
      <c r="G1781" s="39" t="s">
        <v>276</v>
      </c>
    </row>
    <row r="1782" spans="1:7" ht="15">
      <c r="A1782" s="35">
        <v>41282</v>
      </c>
      <c r="B1782" s="37">
        <v>3.1457000000000002</v>
      </c>
      <c r="C1782" s="37">
        <v>4.1262999999999996</v>
      </c>
      <c r="D1782" s="37">
        <v>3.4123000000000001</v>
      </c>
      <c r="E1782" s="37">
        <v>5.0605000000000002</v>
      </c>
      <c r="F1782" s="38">
        <v>5</v>
      </c>
      <c r="G1782" s="39" t="s">
        <v>277</v>
      </c>
    </row>
    <row r="1783" spans="1:7" ht="15">
      <c r="A1783" s="35">
        <v>41283</v>
      </c>
      <c r="B1783" s="37">
        <v>3.1516000000000002</v>
      </c>
      <c r="C1783" s="37">
        <v>4.1192000000000002</v>
      </c>
      <c r="D1783" s="37">
        <v>3.4075000000000002</v>
      </c>
      <c r="E1783" s="37">
        <v>5.0641999999999996</v>
      </c>
      <c r="F1783" s="38">
        <v>6</v>
      </c>
      <c r="G1783" s="39" t="s">
        <v>278</v>
      </c>
    </row>
    <row r="1784" spans="1:7" ht="15">
      <c r="A1784" s="35">
        <v>41284</v>
      </c>
      <c r="B1784" s="37">
        <v>3.1120999999999999</v>
      </c>
      <c r="C1784" s="37">
        <v>4.0759999999999996</v>
      </c>
      <c r="D1784" s="37">
        <v>3.3717999999999999</v>
      </c>
      <c r="E1784" s="37">
        <v>4.9916999999999998</v>
      </c>
      <c r="F1784" s="38">
        <v>7</v>
      </c>
      <c r="G1784" s="39" t="s">
        <v>279</v>
      </c>
    </row>
    <row r="1785" spans="1:7" ht="15">
      <c r="A1785" s="35">
        <v>41285</v>
      </c>
      <c r="B1785" s="37">
        <v>3.089</v>
      </c>
      <c r="C1785" s="37">
        <v>4.0995999999999997</v>
      </c>
      <c r="D1785" s="37">
        <v>3.3693</v>
      </c>
      <c r="E1785" s="37">
        <v>4.9782999999999999</v>
      </c>
      <c r="F1785" s="38">
        <v>8</v>
      </c>
      <c r="G1785" s="39" t="s">
        <v>280</v>
      </c>
    </row>
    <row r="1786" spans="1:7" ht="15">
      <c r="A1786" s="35">
        <v>41288</v>
      </c>
      <c r="B1786" s="37">
        <v>3.0828000000000002</v>
      </c>
      <c r="C1786" s="37">
        <v>4.1231</v>
      </c>
      <c r="D1786" s="37">
        <v>3.3673999999999999</v>
      </c>
      <c r="E1786" s="37">
        <v>4.9724000000000004</v>
      </c>
      <c r="F1786" s="38">
        <v>9</v>
      </c>
      <c r="G1786" s="39" t="s">
        <v>281</v>
      </c>
    </row>
    <row r="1787" spans="1:7" ht="15">
      <c r="A1787" s="35">
        <v>41289</v>
      </c>
      <c r="B1787" s="37">
        <v>3.0750000000000002</v>
      </c>
      <c r="C1787" s="37">
        <v>4.1151</v>
      </c>
      <c r="D1787" s="37">
        <v>3.3330000000000002</v>
      </c>
      <c r="E1787" s="37">
        <v>4.9478</v>
      </c>
      <c r="F1787" s="38">
        <v>10</v>
      </c>
      <c r="G1787" s="39" t="s">
        <v>282</v>
      </c>
    </row>
    <row r="1788" spans="1:7" ht="15">
      <c r="A1788" s="35">
        <v>41290</v>
      </c>
      <c r="B1788" s="37">
        <v>3.1097000000000001</v>
      </c>
      <c r="C1788" s="37">
        <v>4.1280000000000001</v>
      </c>
      <c r="D1788" s="37">
        <v>3.3437000000000001</v>
      </c>
      <c r="E1788" s="37">
        <v>4.9821999999999997</v>
      </c>
      <c r="F1788" s="38">
        <v>11</v>
      </c>
      <c r="G1788" s="39" t="s">
        <v>283</v>
      </c>
    </row>
    <row r="1789" spans="1:7" ht="15">
      <c r="A1789" s="35">
        <v>41291</v>
      </c>
      <c r="B1789" s="37">
        <v>3.0853000000000002</v>
      </c>
      <c r="C1789" s="37">
        <v>4.1177999999999999</v>
      </c>
      <c r="D1789" s="37">
        <v>3.3129</v>
      </c>
      <c r="E1789" s="37">
        <v>4.9409999999999998</v>
      </c>
      <c r="F1789" s="38">
        <v>12</v>
      </c>
      <c r="G1789" s="39" t="s">
        <v>284</v>
      </c>
    </row>
    <row r="1790" spans="1:7" ht="15">
      <c r="A1790" s="35">
        <v>41292</v>
      </c>
      <c r="B1790" s="37">
        <v>3.0924999999999998</v>
      </c>
      <c r="C1790" s="37">
        <v>4.1294000000000004</v>
      </c>
      <c r="D1790" s="37">
        <v>3.3067000000000002</v>
      </c>
      <c r="E1790" s="37">
        <v>4.9286000000000003</v>
      </c>
      <c r="F1790" s="38">
        <v>13</v>
      </c>
      <c r="G1790" s="39" t="s">
        <v>285</v>
      </c>
    </row>
    <row r="1791" spans="1:7" ht="15">
      <c r="A1791" s="35">
        <v>41295</v>
      </c>
      <c r="B1791" s="37">
        <v>3.1351</v>
      </c>
      <c r="C1791" s="37">
        <v>4.1761999999999997</v>
      </c>
      <c r="D1791" s="37">
        <v>3.3647999999999998</v>
      </c>
      <c r="E1791" s="37">
        <v>4.9820000000000002</v>
      </c>
      <c r="F1791" s="38">
        <v>14</v>
      </c>
      <c r="G1791" s="39" t="s">
        <v>286</v>
      </c>
    </row>
    <row r="1792" spans="1:7" ht="15">
      <c r="A1792" s="35">
        <v>41296</v>
      </c>
      <c r="B1792" s="37">
        <v>3.1341000000000001</v>
      </c>
      <c r="C1792" s="37">
        <v>4.17</v>
      </c>
      <c r="D1792" s="37">
        <v>3.3689</v>
      </c>
      <c r="E1792" s="37">
        <v>4.9596</v>
      </c>
      <c r="F1792" s="38">
        <v>15</v>
      </c>
      <c r="G1792" s="39" t="s">
        <v>287</v>
      </c>
    </row>
    <row r="1793" spans="1:7" ht="15">
      <c r="A1793" s="35">
        <v>41297</v>
      </c>
      <c r="B1793" s="37">
        <v>3.1194999999999999</v>
      </c>
      <c r="C1793" s="37">
        <v>4.1590999999999996</v>
      </c>
      <c r="D1793" s="37">
        <v>3.3586999999999998</v>
      </c>
      <c r="E1793" s="37">
        <v>4.9519000000000002</v>
      </c>
      <c r="F1793" s="38">
        <v>16</v>
      </c>
      <c r="G1793" s="39" t="s">
        <v>288</v>
      </c>
    </row>
    <row r="1794" spans="1:7" ht="15">
      <c r="A1794" s="35">
        <v>41298</v>
      </c>
      <c r="B1794" s="37">
        <v>3.1503000000000001</v>
      </c>
      <c r="C1794" s="37">
        <v>4.1963999999999997</v>
      </c>
      <c r="D1794" s="37">
        <v>3.3856999999999999</v>
      </c>
      <c r="E1794" s="37">
        <v>4.9880000000000004</v>
      </c>
      <c r="F1794" s="38">
        <v>17</v>
      </c>
      <c r="G1794" s="39" t="s">
        <v>289</v>
      </c>
    </row>
    <row r="1795" spans="1:7" ht="15">
      <c r="A1795" s="35">
        <v>41299</v>
      </c>
      <c r="B1795" s="37">
        <v>3.1185999999999998</v>
      </c>
      <c r="C1795" s="37">
        <v>4.1902999999999997</v>
      </c>
      <c r="D1795" s="37">
        <v>3.3679999999999999</v>
      </c>
      <c r="E1795" s="37">
        <v>4.9204999999999997</v>
      </c>
      <c r="F1795" s="38">
        <v>18</v>
      </c>
      <c r="G1795" s="39" t="s">
        <v>290</v>
      </c>
    </row>
    <row r="1796" spans="1:7" ht="15">
      <c r="A1796" s="35">
        <v>41302</v>
      </c>
      <c r="B1796" s="37">
        <v>3.1074000000000002</v>
      </c>
      <c r="C1796" s="37">
        <v>4.1805000000000003</v>
      </c>
      <c r="D1796" s="37">
        <v>3.3531</v>
      </c>
      <c r="E1796" s="37">
        <v>4.8922999999999996</v>
      </c>
      <c r="F1796" s="38">
        <v>19</v>
      </c>
      <c r="G1796" s="39" t="s">
        <v>291</v>
      </c>
    </row>
    <row r="1797" spans="1:7" ht="15">
      <c r="A1797" s="35">
        <v>41303</v>
      </c>
      <c r="B1797" s="37">
        <v>3.1229</v>
      </c>
      <c r="C1797" s="37">
        <v>4.1969000000000003</v>
      </c>
      <c r="D1797" s="37">
        <v>3.3763000000000001</v>
      </c>
      <c r="E1797" s="37">
        <v>4.9055</v>
      </c>
      <c r="F1797" s="38">
        <v>20</v>
      </c>
      <c r="G1797" s="39" t="s">
        <v>292</v>
      </c>
    </row>
    <row r="1798" spans="1:7" ht="15">
      <c r="A1798" s="35">
        <v>41304</v>
      </c>
      <c r="B1798" s="37">
        <v>3.0937999999999999</v>
      </c>
      <c r="C1798" s="37">
        <v>4.1858000000000004</v>
      </c>
      <c r="D1798" s="37">
        <v>3.3628999999999998</v>
      </c>
      <c r="E1798" s="37">
        <v>4.8731999999999998</v>
      </c>
      <c r="F1798" s="38">
        <v>21</v>
      </c>
      <c r="G1798" s="39" t="s">
        <v>293</v>
      </c>
    </row>
    <row r="1799" spans="1:7" ht="15">
      <c r="A1799" s="35">
        <v>41305</v>
      </c>
      <c r="B1799" s="37">
        <v>3.0874000000000001</v>
      </c>
      <c r="C1799" s="37">
        <v>4.1870000000000003</v>
      </c>
      <c r="D1799" s="37">
        <v>3.3889999999999998</v>
      </c>
      <c r="E1799" s="37">
        <v>4.8884999999999996</v>
      </c>
      <c r="F1799" s="38">
        <v>22</v>
      </c>
      <c r="G1799" s="39" t="s">
        <v>294</v>
      </c>
    </row>
    <row r="1800" spans="1:7" ht="15">
      <c r="A1800" s="35">
        <v>41306</v>
      </c>
      <c r="B1800" s="37">
        <v>3.0743999999999998</v>
      </c>
      <c r="C1800" s="37">
        <v>4.2027999999999999</v>
      </c>
      <c r="D1800" s="37">
        <v>3.3990999999999998</v>
      </c>
      <c r="E1800" s="37">
        <v>4.8628999999999998</v>
      </c>
      <c r="F1800" s="38">
        <v>23</v>
      </c>
      <c r="G1800" s="39" t="s">
        <v>295</v>
      </c>
    </row>
    <row r="1801" spans="1:7" ht="15">
      <c r="A1801" s="35">
        <v>41309</v>
      </c>
      <c r="B1801" s="37">
        <v>3.0562999999999998</v>
      </c>
      <c r="C1801" s="37">
        <v>4.1515000000000004</v>
      </c>
      <c r="D1801" s="37">
        <v>3.3563999999999998</v>
      </c>
      <c r="E1801" s="37">
        <v>4.8066000000000004</v>
      </c>
      <c r="F1801" s="38">
        <v>24</v>
      </c>
      <c r="G1801" s="39" t="s">
        <v>296</v>
      </c>
    </row>
    <row r="1802" spans="1:7" ht="15">
      <c r="A1802" s="35">
        <v>41310</v>
      </c>
      <c r="B1802" s="37">
        <v>3.0831</v>
      </c>
      <c r="C1802" s="37">
        <v>4.17</v>
      </c>
      <c r="D1802" s="37">
        <v>3.3929</v>
      </c>
      <c r="E1802" s="37">
        <v>4.8658000000000001</v>
      </c>
      <c r="F1802" s="38">
        <v>25</v>
      </c>
      <c r="G1802" s="39" t="s">
        <v>297</v>
      </c>
    </row>
    <row r="1803" spans="1:7" ht="15">
      <c r="A1803" s="35">
        <v>41311</v>
      </c>
      <c r="B1803" s="37">
        <v>3.0868000000000002</v>
      </c>
      <c r="C1803" s="37">
        <v>4.1801000000000004</v>
      </c>
      <c r="D1803" s="37">
        <v>3.3841000000000001</v>
      </c>
      <c r="E1803" s="37">
        <v>4.8353000000000002</v>
      </c>
      <c r="F1803" s="38">
        <v>26</v>
      </c>
      <c r="G1803" s="39" t="s">
        <v>298</v>
      </c>
    </row>
    <row r="1804" spans="1:7" ht="15">
      <c r="A1804" s="35">
        <v>41312</v>
      </c>
      <c r="B1804" s="37">
        <v>3.0886</v>
      </c>
      <c r="C1804" s="37">
        <v>4.1882000000000001</v>
      </c>
      <c r="D1804" s="37">
        <v>3.4016999999999999</v>
      </c>
      <c r="E1804" s="37">
        <v>4.8402000000000003</v>
      </c>
      <c r="F1804" s="38">
        <v>27</v>
      </c>
      <c r="G1804" s="39" t="s">
        <v>299</v>
      </c>
    </row>
    <row r="1805" spans="1:7" ht="15">
      <c r="A1805" s="35">
        <v>41313</v>
      </c>
      <c r="B1805" s="37">
        <v>3.1055999999999999</v>
      </c>
      <c r="C1805" s="37">
        <v>4.1669999999999998</v>
      </c>
      <c r="D1805" s="37">
        <v>3.3883999999999999</v>
      </c>
      <c r="E1805" s="37">
        <v>4.8891</v>
      </c>
      <c r="F1805" s="38">
        <v>28</v>
      </c>
      <c r="G1805" s="39" t="s">
        <v>300</v>
      </c>
    </row>
    <row r="1806" spans="1:7" ht="15">
      <c r="A1806" s="35">
        <v>41316</v>
      </c>
      <c r="B1806" s="37">
        <v>3.0991</v>
      </c>
      <c r="C1806" s="37">
        <v>4.1519000000000004</v>
      </c>
      <c r="D1806" s="37">
        <v>3.3822999999999999</v>
      </c>
      <c r="E1806" s="37">
        <v>4.8727999999999998</v>
      </c>
      <c r="F1806" s="38">
        <v>29</v>
      </c>
      <c r="G1806" s="39" t="s">
        <v>301</v>
      </c>
    </row>
    <row r="1807" spans="1:7" ht="15">
      <c r="A1807" s="35">
        <v>41317</v>
      </c>
      <c r="B1807" s="37">
        <v>3.1158999999999999</v>
      </c>
      <c r="C1807" s="37">
        <v>4.1685999999999996</v>
      </c>
      <c r="D1807" s="37">
        <v>3.3908999999999998</v>
      </c>
      <c r="E1807" s="37">
        <v>4.8544999999999998</v>
      </c>
      <c r="F1807" s="38">
        <v>30</v>
      </c>
      <c r="G1807" s="39" t="s">
        <v>302</v>
      </c>
    </row>
    <row r="1808" spans="1:7" ht="15">
      <c r="A1808" s="35">
        <v>41318</v>
      </c>
      <c r="B1808" s="37">
        <v>3.1012</v>
      </c>
      <c r="C1808" s="37">
        <v>4.1780999999999997</v>
      </c>
      <c r="D1808" s="37">
        <v>3.3788</v>
      </c>
      <c r="E1808" s="37">
        <v>4.8529</v>
      </c>
      <c r="F1808" s="38">
        <v>31</v>
      </c>
      <c r="G1808" s="39" t="s">
        <v>303</v>
      </c>
    </row>
    <row r="1809" spans="1:7" ht="15">
      <c r="A1809" s="35">
        <v>41319</v>
      </c>
      <c r="B1809" s="37">
        <v>3.1208999999999998</v>
      </c>
      <c r="C1809" s="37">
        <v>4.1715</v>
      </c>
      <c r="D1809" s="37">
        <v>3.3853</v>
      </c>
      <c r="E1809" s="37">
        <v>4.8399000000000001</v>
      </c>
      <c r="F1809" s="38">
        <v>32</v>
      </c>
      <c r="G1809" s="39" t="s">
        <v>304</v>
      </c>
    </row>
    <row r="1810" spans="1:7" ht="15">
      <c r="A1810" s="35">
        <v>41320</v>
      </c>
      <c r="B1810" s="37">
        <v>3.1398000000000001</v>
      </c>
      <c r="C1810" s="37">
        <v>4.1852</v>
      </c>
      <c r="D1810" s="37">
        <v>3.4060999999999999</v>
      </c>
      <c r="E1810" s="37">
        <v>4.8620000000000001</v>
      </c>
      <c r="F1810" s="38">
        <v>33</v>
      </c>
      <c r="G1810" s="39" t="s">
        <v>305</v>
      </c>
    </row>
    <row r="1811" spans="1:7" ht="15">
      <c r="A1811" s="35">
        <v>41323</v>
      </c>
      <c r="B1811" s="37">
        <v>3.141</v>
      </c>
      <c r="C1811" s="37">
        <v>4.1929999999999996</v>
      </c>
      <c r="D1811" s="37">
        <v>3.4024000000000001</v>
      </c>
      <c r="E1811" s="37">
        <v>4.8583999999999996</v>
      </c>
      <c r="F1811" s="38">
        <v>34</v>
      </c>
      <c r="G1811" s="39" t="s">
        <v>306</v>
      </c>
    </row>
    <row r="1812" spans="1:7" ht="15">
      <c r="A1812" s="35">
        <v>41324</v>
      </c>
      <c r="B1812" s="37">
        <v>3.1360000000000001</v>
      </c>
      <c r="C1812" s="37">
        <v>4.1863000000000001</v>
      </c>
      <c r="D1812" s="37">
        <v>3.3948999999999998</v>
      </c>
      <c r="E1812" s="37">
        <v>4.8585000000000003</v>
      </c>
      <c r="F1812" s="38">
        <v>35</v>
      </c>
      <c r="G1812" s="39" t="s">
        <v>307</v>
      </c>
    </row>
    <row r="1813" spans="1:7" ht="15">
      <c r="A1813" s="35">
        <v>41325</v>
      </c>
      <c r="B1813" s="37">
        <v>3.1002000000000001</v>
      </c>
      <c r="C1813" s="37">
        <v>4.1601999999999997</v>
      </c>
      <c r="D1813" s="37">
        <v>3.3727999999999998</v>
      </c>
      <c r="E1813" s="37">
        <v>4.7512999999999996</v>
      </c>
      <c r="F1813" s="38">
        <v>36</v>
      </c>
      <c r="G1813" s="39" t="s">
        <v>308</v>
      </c>
    </row>
    <row r="1814" spans="1:7" ht="15">
      <c r="A1814" s="35">
        <v>41326</v>
      </c>
      <c r="B1814" s="37">
        <v>3.1633</v>
      </c>
      <c r="C1814" s="37">
        <v>4.1760000000000002</v>
      </c>
      <c r="D1814" s="37">
        <v>3.3959999999999999</v>
      </c>
      <c r="E1814" s="37">
        <v>4.8166000000000002</v>
      </c>
      <c r="F1814" s="38">
        <v>37</v>
      </c>
      <c r="G1814" s="39" t="s">
        <v>309</v>
      </c>
    </row>
    <row r="1815" spans="1:7" ht="15">
      <c r="A1815" s="35">
        <v>41327</v>
      </c>
      <c r="B1815" s="37">
        <v>3.1442999999999999</v>
      </c>
      <c r="C1815" s="37">
        <v>4.1574</v>
      </c>
      <c r="D1815" s="37">
        <v>3.3797000000000001</v>
      </c>
      <c r="E1815" s="37">
        <v>4.8037000000000001</v>
      </c>
      <c r="F1815" s="38">
        <v>38</v>
      </c>
      <c r="G1815" s="39" t="s">
        <v>310</v>
      </c>
    </row>
    <row r="1816" spans="1:7" ht="15">
      <c r="A1816" s="35">
        <v>41330</v>
      </c>
      <c r="B1816" s="37">
        <v>3.1412</v>
      </c>
      <c r="C1816" s="37">
        <v>4.1580000000000004</v>
      </c>
      <c r="D1816" s="37">
        <v>3.3877999999999999</v>
      </c>
      <c r="E1816" s="37">
        <v>4.7573999999999996</v>
      </c>
      <c r="F1816" s="38">
        <v>39</v>
      </c>
      <c r="G1816" s="39" t="s">
        <v>311</v>
      </c>
    </row>
    <row r="1817" spans="1:7" ht="15">
      <c r="A1817" s="35">
        <v>41331</v>
      </c>
      <c r="B1817" s="37">
        <v>3.1732999999999998</v>
      </c>
      <c r="C1817" s="37">
        <v>4.1612999999999998</v>
      </c>
      <c r="D1817" s="37">
        <v>3.4144999999999999</v>
      </c>
      <c r="E1817" s="37">
        <v>4.8169000000000004</v>
      </c>
      <c r="F1817" s="38">
        <v>40</v>
      </c>
      <c r="G1817" s="39" t="s">
        <v>312</v>
      </c>
    </row>
    <row r="1818" spans="1:7" ht="15">
      <c r="A1818" s="35">
        <v>41332</v>
      </c>
      <c r="B1818" s="37">
        <v>3.1840999999999999</v>
      </c>
      <c r="C1818" s="37">
        <v>4.1657999999999999</v>
      </c>
      <c r="D1818" s="37">
        <v>3.4203000000000001</v>
      </c>
      <c r="E1818" s="37">
        <v>4.8122999999999996</v>
      </c>
      <c r="F1818" s="38">
        <v>41</v>
      </c>
      <c r="G1818" s="39" t="s">
        <v>313</v>
      </c>
    </row>
    <row r="1819" spans="1:7" ht="15">
      <c r="A1819" s="35">
        <v>41333</v>
      </c>
      <c r="B1819" s="37">
        <v>3.1678999999999999</v>
      </c>
      <c r="C1819" s="37">
        <v>4.157</v>
      </c>
      <c r="D1819" s="37">
        <v>3.4072</v>
      </c>
      <c r="E1819" s="37">
        <v>4.8057999999999996</v>
      </c>
      <c r="F1819" s="38">
        <v>42</v>
      </c>
      <c r="G1819" s="39" t="s">
        <v>314</v>
      </c>
    </row>
    <row r="1820" spans="1:7" ht="15">
      <c r="A1820" s="35">
        <v>41334</v>
      </c>
      <c r="B1820" s="37">
        <v>3.1768999999999998</v>
      </c>
      <c r="C1820" s="37">
        <v>4.1432000000000002</v>
      </c>
      <c r="D1820" s="37">
        <v>3.3845999999999998</v>
      </c>
      <c r="E1820" s="37">
        <v>4.7705000000000002</v>
      </c>
      <c r="F1820" s="38">
        <v>43</v>
      </c>
      <c r="G1820" s="39" t="s">
        <v>315</v>
      </c>
    </row>
    <row r="1821" spans="1:7" ht="15">
      <c r="A1821" s="35">
        <v>41337</v>
      </c>
      <c r="B1821" s="37">
        <v>3.1837</v>
      </c>
      <c r="C1821" s="37">
        <v>4.1349999999999998</v>
      </c>
      <c r="D1821" s="37">
        <v>3.3736999999999999</v>
      </c>
      <c r="E1821" s="37">
        <v>4.7815000000000003</v>
      </c>
      <c r="F1821" s="38">
        <v>44</v>
      </c>
      <c r="G1821" s="39" t="s">
        <v>316</v>
      </c>
    </row>
    <row r="1822" spans="1:7" ht="15">
      <c r="A1822" s="35">
        <v>41338</v>
      </c>
      <c r="B1822" s="37">
        <v>3.1665000000000001</v>
      </c>
      <c r="C1822" s="37">
        <v>4.1360999999999999</v>
      </c>
      <c r="D1822" s="37">
        <v>3.3691</v>
      </c>
      <c r="E1822" s="37">
        <v>4.8076999999999996</v>
      </c>
      <c r="F1822" s="38">
        <v>45</v>
      </c>
      <c r="G1822" s="39" t="s">
        <v>317</v>
      </c>
    </row>
    <row r="1823" spans="1:7" ht="15">
      <c r="A1823" s="35">
        <v>41339</v>
      </c>
      <c r="B1823" s="37">
        <v>3.1659999999999999</v>
      </c>
      <c r="C1823" s="37">
        <v>4.1269</v>
      </c>
      <c r="D1823" s="37">
        <v>3.351</v>
      </c>
      <c r="E1823" s="37">
        <v>4.7735000000000003</v>
      </c>
      <c r="F1823" s="38">
        <v>46</v>
      </c>
      <c r="G1823" s="39" t="s">
        <v>318</v>
      </c>
    </row>
    <row r="1824" spans="1:7" ht="15">
      <c r="A1824" s="35">
        <v>41340</v>
      </c>
      <c r="B1824" s="37">
        <v>3.1808000000000001</v>
      </c>
      <c r="C1824" s="37">
        <v>4.1471999999999998</v>
      </c>
      <c r="D1824" s="37">
        <v>3.363</v>
      </c>
      <c r="E1824" s="37">
        <v>4.7695999999999996</v>
      </c>
      <c r="F1824" s="38">
        <v>47</v>
      </c>
      <c r="G1824" s="39" t="s">
        <v>319</v>
      </c>
    </row>
    <row r="1825" spans="1:7" ht="15">
      <c r="A1825" s="35">
        <v>41341</v>
      </c>
      <c r="B1825" s="37">
        <v>3.169</v>
      </c>
      <c r="C1825" s="37">
        <v>4.1497000000000002</v>
      </c>
      <c r="D1825" s="37">
        <v>3.3582999999999998</v>
      </c>
      <c r="E1825" s="37">
        <v>4.7618</v>
      </c>
      <c r="F1825" s="38">
        <v>48</v>
      </c>
      <c r="G1825" s="39" t="s">
        <v>320</v>
      </c>
    </row>
    <row r="1826" spans="1:7" ht="15">
      <c r="A1826" s="35">
        <v>41344</v>
      </c>
      <c r="B1826" s="37">
        <v>3.1827999999999999</v>
      </c>
      <c r="C1826" s="37">
        <v>4.1390000000000002</v>
      </c>
      <c r="D1826" s="37">
        <v>3.3475000000000001</v>
      </c>
      <c r="E1826" s="37">
        <v>4.7481999999999998</v>
      </c>
      <c r="F1826" s="38">
        <v>49</v>
      </c>
      <c r="G1826" s="39" t="s">
        <v>321</v>
      </c>
    </row>
    <row r="1827" spans="1:7" ht="15">
      <c r="A1827" s="35">
        <v>41345</v>
      </c>
      <c r="B1827" s="37">
        <v>3.1886999999999999</v>
      </c>
      <c r="C1827" s="37">
        <v>4.1500000000000004</v>
      </c>
      <c r="D1827" s="37">
        <v>3.3643000000000001</v>
      </c>
      <c r="E1827" s="37">
        <v>4.7363999999999997</v>
      </c>
      <c r="F1827" s="38">
        <v>50</v>
      </c>
      <c r="G1827" s="39" t="s">
        <v>322</v>
      </c>
    </row>
    <row r="1828" spans="1:7" ht="15">
      <c r="A1828" s="35">
        <v>41346</v>
      </c>
      <c r="B1828" s="37">
        <v>3.1863000000000001</v>
      </c>
      <c r="C1828" s="37">
        <v>4.1483999999999996</v>
      </c>
      <c r="D1828" s="37">
        <v>3.3662999999999998</v>
      </c>
      <c r="E1828" s="37">
        <v>4.7687999999999997</v>
      </c>
      <c r="F1828" s="38">
        <v>51</v>
      </c>
      <c r="G1828" s="39" t="s">
        <v>323</v>
      </c>
    </row>
    <row r="1829" spans="1:7" ht="15">
      <c r="A1829" s="35">
        <v>41347</v>
      </c>
      <c r="B1829" s="37">
        <v>3.2</v>
      </c>
      <c r="C1829" s="37">
        <v>4.1448</v>
      </c>
      <c r="D1829" s="37">
        <v>3.3538999999999999</v>
      </c>
      <c r="E1829" s="37">
        <v>4.7794999999999996</v>
      </c>
      <c r="F1829" s="38">
        <v>52</v>
      </c>
      <c r="G1829" s="39" t="s">
        <v>324</v>
      </c>
    </row>
    <row r="1830" spans="1:7" ht="15">
      <c r="A1830" s="35">
        <v>41348</v>
      </c>
      <c r="B1830" s="37">
        <v>3.1867999999999999</v>
      </c>
      <c r="C1830" s="37">
        <v>4.1595000000000004</v>
      </c>
      <c r="D1830" s="37">
        <v>3.3769999999999998</v>
      </c>
      <c r="E1830" s="37">
        <v>4.8259999999999996</v>
      </c>
      <c r="F1830" s="38">
        <v>53</v>
      </c>
      <c r="G1830" s="39" t="s">
        <v>325</v>
      </c>
    </row>
    <row r="1831" spans="1:7" ht="15">
      <c r="A1831" s="35">
        <v>41351</v>
      </c>
      <c r="B1831" s="37">
        <v>3.2014999999999998</v>
      </c>
      <c r="C1831" s="37">
        <v>4.1505000000000001</v>
      </c>
      <c r="D1831" s="37">
        <v>3.3969</v>
      </c>
      <c r="E1831" s="37">
        <v>4.8448000000000002</v>
      </c>
      <c r="F1831" s="38">
        <v>54</v>
      </c>
      <c r="G1831" s="39" t="s">
        <v>326</v>
      </c>
    </row>
    <row r="1832" spans="1:7" ht="15">
      <c r="A1832" s="35">
        <v>41352</v>
      </c>
      <c r="B1832" s="37">
        <v>3.2054999999999998</v>
      </c>
      <c r="C1832" s="37">
        <v>4.1464999999999996</v>
      </c>
      <c r="D1832" s="37">
        <v>3.3860000000000001</v>
      </c>
      <c r="E1832" s="37">
        <v>4.8455000000000004</v>
      </c>
      <c r="F1832" s="38">
        <v>55</v>
      </c>
      <c r="G1832" s="39" t="s">
        <v>327</v>
      </c>
    </row>
    <row r="1833" spans="1:7" ht="15">
      <c r="A1833" s="35">
        <v>41353</v>
      </c>
      <c r="B1833" s="37">
        <v>3.2168999999999999</v>
      </c>
      <c r="C1833" s="37">
        <v>4.1538000000000004</v>
      </c>
      <c r="D1833" s="37">
        <v>3.3999000000000001</v>
      </c>
      <c r="E1833" s="37">
        <v>4.8701999999999996</v>
      </c>
      <c r="F1833" s="38">
        <v>56</v>
      </c>
      <c r="G1833" s="39" t="s">
        <v>328</v>
      </c>
    </row>
    <row r="1834" spans="1:7" ht="15">
      <c r="A1834" s="35">
        <v>41354</v>
      </c>
      <c r="B1834" s="37">
        <v>3.2387000000000001</v>
      </c>
      <c r="C1834" s="37">
        <v>4.1805000000000003</v>
      </c>
      <c r="D1834" s="37">
        <v>3.4239999999999999</v>
      </c>
      <c r="E1834" s="37">
        <v>4.9130000000000003</v>
      </c>
      <c r="F1834" s="38">
        <v>57</v>
      </c>
      <c r="G1834" s="39" t="s">
        <v>329</v>
      </c>
    </row>
    <row r="1835" spans="1:7" ht="15">
      <c r="A1835" s="35">
        <v>41355</v>
      </c>
      <c r="B1835" s="37">
        <v>3.2361</v>
      </c>
      <c r="C1835" s="37">
        <v>4.1859999999999999</v>
      </c>
      <c r="D1835" s="37">
        <v>3.4257</v>
      </c>
      <c r="E1835" s="37">
        <v>4.9223999999999997</v>
      </c>
      <c r="F1835" s="38">
        <v>58</v>
      </c>
      <c r="G1835" s="39" t="s">
        <v>330</v>
      </c>
    </row>
    <row r="1836" spans="1:7" ht="15">
      <c r="A1836" s="35">
        <v>41358</v>
      </c>
      <c r="B1836" s="37">
        <v>3.1949999999999998</v>
      </c>
      <c r="C1836" s="37">
        <v>4.1585999999999999</v>
      </c>
      <c r="D1836" s="37">
        <v>3.4018999999999999</v>
      </c>
      <c r="E1836" s="37">
        <v>4.8598999999999997</v>
      </c>
      <c r="F1836" s="38">
        <v>59</v>
      </c>
      <c r="G1836" s="39" t="s">
        <v>331</v>
      </c>
    </row>
    <row r="1837" spans="1:7" ht="15">
      <c r="A1837" s="35">
        <v>41359</v>
      </c>
      <c r="B1837" s="37">
        <v>3.2427000000000001</v>
      </c>
      <c r="C1837" s="37">
        <v>4.1722999999999999</v>
      </c>
      <c r="D1837" s="37">
        <v>3.4184000000000001</v>
      </c>
      <c r="E1837" s="37">
        <v>4.9212999999999996</v>
      </c>
      <c r="F1837" s="38">
        <v>60</v>
      </c>
      <c r="G1837" s="39" t="s">
        <v>332</v>
      </c>
    </row>
    <row r="1838" spans="1:7" ht="15">
      <c r="A1838" s="35">
        <v>41360</v>
      </c>
      <c r="B1838" s="37">
        <v>3.2635000000000001</v>
      </c>
      <c r="C1838" s="37">
        <v>4.1779000000000002</v>
      </c>
      <c r="D1838" s="37">
        <v>3.4304000000000001</v>
      </c>
      <c r="E1838" s="37">
        <v>4.9355000000000002</v>
      </c>
      <c r="F1838" s="38">
        <v>61</v>
      </c>
      <c r="G1838" s="39" t="s">
        <v>333</v>
      </c>
    </row>
    <row r="1839" spans="1:7" ht="15">
      <c r="A1839" s="35">
        <v>41361</v>
      </c>
      <c r="B1839" s="37">
        <v>3.2772999999999999</v>
      </c>
      <c r="C1839" s="37">
        <v>4.1866000000000003</v>
      </c>
      <c r="D1839" s="37">
        <v>3.4348999999999998</v>
      </c>
      <c r="E1839" s="37">
        <v>4.9706999999999999</v>
      </c>
      <c r="F1839" s="38">
        <v>62</v>
      </c>
      <c r="G1839" s="39" t="s">
        <v>334</v>
      </c>
    </row>
    <row r="1840" spans="1:7" ht="15">
      <c r="A1840" s="35">
        <v>41362</v>
      </c>
      <c r="B1840" s="37">
        <v>3.2589999999999999</v>
      </c>
      <c r="C1840" s="37">
        <v>4.1773999999999996</v>
      </c>
      <c r="D1840" s="37">
        <v>3.4323000000000001</v>
      </c>
      <c r="E1840" s="37">
        <v>4.9527999999999999</v>
      </c>
      <c r="F1840" s="38">
        <v>63</v>
      </c>
      <c r="G1840" s="39" t="s">
        <v>335</v>
      </c>
    </row>
    <row r="1841" spans="1:7" ht="15">
      <c r="A1841" s="35">
        <v>41366</v>
      </c>
      <c r="B1841" s="37">
        <v>3.2551999999999999</v>
      </c>
      <c r="C1841" s="37">
        <v>4.1813000000000002</v>
      </c>
      <c r="D1841" s="37">
        <v>3.4422000000000001</v>
      </c>
      <c r="E1841" s="37">
        <v>4.9512</v>
      </c>
      <c r="F1841" s="38">
        <v>64</v>
      </c>
      <c r="G1841" s="39" t="s">
        <v>336</v>
      </c>
    </row>
    <row r="1842" spans="1:7" ht="15">
      <c r="A1842" s="35">
        <v>41367</v>
      </c>
      <c r="B1842" s="37">
        <v>3.2692999999999999</v>
      </c>
      <c r="C1842" s="37">
        <v>4.1898</v>
      </c>
      <c r="D1842" s="37">
        <v>3.4416000000000002</v>
      </c>
      <c r="E1842" s="37">
        <v>4.9398999999999997</v>
      </c>
      <c r="F1842" s="38">
        <v>65</v>
      </c>
      <c r="G1842" s="39" t="s">
        <v>337</v>
      </c>
    </row>
    <row r="1843" spans="1:7" ht="15">
      <c r="A1843" s="35">
        <v>41368</v>
      </c>
      <c r="B1843" s="37">
        <v>3.2749999999999999</v>
      </c>
      <c r="C1843" s="37">
        <v>4.1898</v>
      </c>
      <c r="D1843" s="37">
        <v>3.4457</v>
      </c>
      <c r="E1843" s="37">
        <v>4.9356</v>
      </c>
      <c r="F1843" s="38">
        <v>66</v>
      </c>
      <c r="G1843" s="39" t="s">
        <v>338</v>
      </c>
    </row>
    <row r="1844" spans="1:7" ht="15">
      <c r="A1844" s="35">
        <v>41369</v>
      </c>
      <c r="B1844" s="37">
        <v>3.2357999999999998</v>
      </c>
      <c r="C1844" s="37">
        <v>4.1820000000000004</v>
      </c>
      <c r="D1844" s="37">
        <v>3.4388999999999998</v>
      </c>
      <c r="E1844" s="37">
        <v>4.9264000000000001</v>
      </c>
      <c r="F1844" s="38">
        <v>67</v>
      </c>
      <c r="G1844" s="39" t="s">
        <v>339</v>
      </c>
    </row>
    <row r="1845" spans="1:7" ht="15">
      <c r="A1845" s="35">
        <v>41372</v>
      </c>
      <c r="B1845" s="37">
        <v>3.1892999999999998</v>
      </c>
      <c r="C1845" s="37">
        <v>4.1494999999999997</v>
      </c>
      <c r="D1845" s="37">
        <v>3.4137</v>
      </c>
      <c r="E1845" s="37">
        <v>4.8849</v>
      </c>
      <c r="F1845" s="38">
        <v>68</v>
      </c>
      <c r="G1845" s="39" t="s">
        <v>340</v>
      </c>
    </row>
    <row r="1846" spans="1:7" ht="15">
      <c r="A1846" s="35">
        <v>41373</v>
      </c>
      <c r="B1846" s="37">
        <v>3.1696</v>
      </c>
      <c r="C1846" s="37">
        <v>4.1298000000000004</v>
      </c>
      <c r="D1846" s="37">
        <v>3.3862999999999999</v>
      </c>
      <c r="E1846" s="37">
        <v>4.8517000000000001</v>
      </c>
      <c r="F1846" s="38">
        <v>69</v>
      </c>
      <c r="G1846" s="39" t="s">
        <v>341</v>
      </c>
    </row>
    <row r="1847" spans="1:7" ht="15">
      <c r="A1847" s="35">
        <v>41374</v>
      </c>
      <c r="B1847" s="37">
        <v>3.1404999999999998</v>
      </c>
      <c r="C1847" s="37">
        <v>4.1135000000000002</v>
      </c>
      <c r="D1847" s="37">
        <v>3.3727</v>
      </c>
      <c r="E1847" s="37">
        <v>4.8117000000000001</v>
      </c>
      <c r="F1847" s="38">
        <v>70</v>
      </c>
      <c r="G1847" s="39" t="s">
        <v>342</v>
      </c>
    </row>
    <row r="1848" spans="1:7" ht="15">
      <c r="A1848" s="35">
        <v>41375</v>
      </c>
      <c r="B1848" s="37">
        <v>3.1381999999999999</v>
      </c>
      <c r="C1848" s="37">
        <v>4.1060999999999996</v>
      </c>
      <c r="D1848" s="37">
        <v>3.3691</v>
      </c>
      <c r="E1848" s="37">
        <v>4.8230000000000004</v>
      </c>
      <c r="F1848" s="38">
        <v>71</v>
      </c>
      <c r="G1848" s="39" t="s">
        <v>343</v>
      </c>
    </row>
    <row r="1849" spans="1:7" ht="15">
      <c r="A1849" s="35">
        <v>41376</v>
      </c>
      <c r="B1849" s="37">
        <v>3.1537000000000002</v>
      </c>
      <c r="C1849" s="37">
        <v>4.12</v>
      </c>
      <c r="D1849" s="37">
        <v>3.3833000000000002</v>
      </c>
      <c r="E1849" s="37">
        <v>4.8452999999999999</v>
      </c>
      <c r="F1849" s="38">
        <v>72</v>
      </c>
      <c r="G1849" s="39" t="s">
        <v>344</v>
      </c>
    </row>
    <row r="1850" spans="1:7" ht="15">
      <c r="A1850" s="35">
        <v>41379</v>
      </c>
      <c r="B1850" s="37">
        <v>3.1501999999999999</v>
      </c>
      <c r="C1850" s="37">
        <v>4.1124999999999998</v>
      </c>
      <c r="D1850" s="37">
        <v>3.3856999999999999</v>
      </c>
      <c r="E1850" s="37">
        <v>4.8239999999999998</v>
      </c>
      <c r="F1850" s="38">
        <v>73</v>
      </c>
      <c r="G1850" s="39" t="s">
        <v>345</v>
      </c>
    </row>
    <row r="1851" spans="1:7" ht="15">
      <c r="A1851" s="35">
        <v>41380</v>
      </c>
      <c r="B1851" s="37">
        <v>3.1558999999999999</v>
      </c>
      <c r="C1851" s="37">
        <v>4.1177999999999999</v>
      </c>
      <c r="D1851" s="37">
        <v>3.3872</v>
      </c>
      <c r="E1851" s="37">
        <v>4.8231999999999999</v>
      </c>
      <c r="F1851" s="38">
        <v>74</v>
      </c>
      <c r="G1851" s="39" t="s">
        <v>346</v>
      </c>
    </row>
    <row r="1852" spans="1:7" ht="15">
      <c r="A1852" s="35">
        <v>41381</v>
      </c>
      <c r="B1852" s="37">
        <v>3.1158999999999999</v>
      </c>
      <c r="C1852" s="37">
        <v>4.1097000000000001</v>
      </c>
      <c r="D1852" s="37">
        <v>3.3815</v>
      </c>
      <c r="E1852" s="37">
        <v>4.7674000000000003</v>
      </c>
      <c r="F1852" s="38">
        <v>75</v>
      </c>
      <c r="G1852" s="39" t="s">
        <v>347</v>
      </c>
    </row>
    <row r="1853" spans="1:7" ht="15">
      <c r="A1853" s="35">
        <v>41382</v>
      </c>
      <c r="B1853" s="37">
        <v>3.1528999999999998</v>
      </c>
      <c r="C1853" s="37">
        <v>4.1150000000000002</v>
      </c>
      <c r="D1853" s="37">
        <v>3.3849999999999998</v>
      </c>
      <c r="E1853" s="37">
        <v>4.8038999999999996</v>
      </c>
      <c r="F1853" s="38">
        <v>76</v>
      </c>
      <c r="G1853" s="39" t="s">
        <v>348</v>
      </c>
    </row>
    <row r="1854" spans="1:7" ht="15">
      <c r="A1854" s="35">
        <v>41383</v>
      </c>
      <c r="B1854" s="37">
        <v>3.1408999999999998</v>
      </c>
      <c r="C1854" s="37">
        <v>4.1117999999999997</v>
      </c>
      <c r="D1854" s="37">
        <v>3.3776999999999999</v>
      </c>
      <c r="E1854" s="37">
        <v>4.8235000000000001</v>
      </c>
      <c r="F1854" s="38">
        <v>77</v>
      </c>
      <c r="G1854" s="39" t="s">
        <v>349</v>
      </c>
    </row>
    <row r="1855" spans="1:7" ht="15">
      <c r="A1855" s="35">
        <v>41386</v>
      </c>
      <c r="B1855" s="37">
        <v>3.1448</v>
      </c>
      <c r="C1855" s="37">
        <v>4.1025</v>
      </c>
      <c r="D1855" s="37">
        <v>3.3666</v>
      </c>
      <c r="E1855" s="37">
        <v>4.7926000000000002</v>
      </c>
      <c r="F1855" s="38">
        <v>78</v>
      </c>
      <c r="G1855" s="39" t="s">
        <v>350</v>
      </c>
    </row>
    <row r="1856" spans="1:7" ht="15">
      <c r="A1856" s="35">
        <v>41387</v>
      </c>
      <c r="B1856" s="37">
        <v>3.1810999999999998</v>
      </c>
      <c r="C1856" s="37">
        <v>4.1292999999999997</v>
      </c>
      <c r="D1856" s="37">
        <v>3.3839999999999999</v>
      </c>
      <c r="E1856" s="37">
        <v>4.8406000000000002</v>
      </c>
      <c r="F1856" s="38">
        <v>79</v>
      </c>
      <c r="G1856" s="39" t="s">
        <v>351</v>
      </c>
    </row>
    <row r="1857" spans="1:7" ht="15">
      <c r="A1857" s="35">
        <v>41388</v>
      </c>
      <c r="B1857" s="37">
        <v>3.1823000000000001</v>
      </c>
      <c r="C1857" s="37">
        <v>4.1402999999999999</v>
      </c>
      <c r="D1857" s="37">
        <v>3.3681999999999999</v>
      </c>
      <c r="E1857" s="37">
        <v>4.8597999999999999</v>
      </c>
      <c r="F1857" s="38">
        <v>80</v>
      </c>
      <c r="G1857" s="39" t="s">
        <v>352</v>
      </c>
    </row>
    <row r="1858" spans="1:7" ht="15">
      <c r="A1858" s="35">
        <v>41389</v>
      </c>
      <c r="B1858" s="37">
        <v>3.1791999999999998</v>
      </c>
      <c r="C1858" s="37">
        <v>4.1517999999999997</v>
      </c>
      <c r="D1858" s="37">
        <v>3.3647999999999998</v>
      </c>
      <c r="E1858" s="37">
        <v>4.9040999999999997</v>
      </c>
      <c r="F1858" s="38">
        <v>81</v>
      </c>
      <c r="G1858" s="39" t="s">
        <v>353</v>
      </c>
    </row>
    <row r="1859" spans="1:7" ht="15">
      <c r="A1859" s="35">
        <v>41390</v>
      </c>
      <c r="B1859" s="37">
        <v>3.1943000000000001</v>
      </c>
      <c r="C1859" s="37">
        <v>4.1588000000000003</v>
      </c>
      <c r="D1859" s="37">
        <v>3.3843000000000001</v>
      </c>
      <c r="E1859" s="37">
        <v>4.9316000000000004</v>
      </c>
      <c r="F1859" s="38">
        <v>82</v>
      </c>
      <c r="G1859" s="39" t="s">
        <v>354</v>
      </c>
    </row>
    <row r="1860" spans="1:7" ht="15">
      <c r="A1860" s="35">
        <v>41393</v>
      </c>
      <c r="B1860" s="37">
        <v>3.1711999999999998</v>
      </c>
      <c r="C1860" s="37">
        <v>4.1501000000000001</v>
      </c>
      <c r="D1860" s="37">
        <v>3.3753000000000002</v>
      </c>
      <c r="E1860" s="37">
        <v>4.9210000000000003</v>
      </c>
      <c r="F1860" s="38">
        <v>83</v>
      </c>
      <c r="G1860" s="39" t="s">
        <v>355</v>
      </c>
    </row>
    <row r="1861" spans="1:7" ht="15">
      <c r="A1861" s="35">
        <v>41394</v>
      </c>
      <c r="B1861" s="37">
        <v>3.1720999999999999</v>
      </c>
      <c r="C1861" s="37">
        <v>4.1429</v>
      </c>
      <c r="D1861" s="37">
        <v>3.3820999999999999</v>
      </c>
      <c r="E1861" s="37">
        <v>4.9147999999999996</v>
      </c>
      <c r="F1861" s="38">
        <v>84</v>
      </c>
      <c r="G1861" s="39" t="s">
        <v>356</v>
      </c>
    </row>
    <row r="1862" spans="1:7" ht="15">
      <c r="A1862" s="35">
        <v>41396</v>
      </c>
      <c r="B1862" s="37">
        <v>3.1492</v>
      </c>
      <c r="C1862" s="37">
        <v>4.1485000000000003</v>
      </c>
      <c r="D1862" s="37">
        <v>3.395</v>
      </c>
      <c r="E1862" s="37">
        <v>4.9039999999999999</v>
      </c>
      <c r="F1862" s="38">
        <v>85</v>
      </c>
      <c r="G1862" s="39" t="s">
        <v>357</v>
      </c>
    </row>
    <row r="1863" spans="1:7" ht="15">
      <c r="A1863" s="35">
        <v>41400</v>
      </c>
      <c r="B1863" s="37">
        <v>3.1646000000000001</v>
      </c>
      <c r="C1863" s="37">
        <v>4.1478999999999999</v>
      </c>
      <c r="D1863" s="37">
        <v>3.3759999999999999</v>
      </c>
      <c r="E1863" s="37">
        <v>4.9250999999999996</v>
      </c>
      <c r="F1863" s="38">
        <v>86</v>
      </c>
      <c r="G1863" s="39" t="s">
        <v>358</v>
      </c>
    </row>
    <row r="1864" spans="1:7" ht="15">
      <c r="A1864" s="35">
        <v>41401</v>
      </c>
      <c r="B1864" s="37">
        <v>3.1766999999999999</v>
      </c>
      <c r="C1864" s="37">
        <v>4.1550000000000002</v>
      </c>
      <c r="D1864" s="37">
        <v>3.3774000000000002</v>
      </c>
      <c r="E1864" s="37">
        <v>4.9370000000000003</v>
      </c>
      <c r="F1864" s="38">
        <v>87</v>
      </c>
      <c r="G1864" s="39" t="s">
        <v>359</v>
      </c>
    </row>
    <row r="1865" spans="1:7" ht="15">
      <c r="A1865" s="35">
        <v>41402</v>
      </c>
      <c r="B1865" s="37">
        <v>3.1608999999999998</v>
      </c>
      <c r="C1865" s="37">
        <v>4.1486999999999998</v>
      </c>
      <c r="D1865" s="37">
        <v>3.3683999999999998</v>
      </c>
      <c r="E1865" s="37">
        <v>4.8963999999999999</v>
      </c>
      <c r="F1865" s="38">
        <v>88</v>
      </c>
      <c r="G1865" s="39" t="s">
        <v>360</v>
      </c>
    </row>
    <row r="1866" spans="1:7" ht="15">
      <c r="A1866" s="35">
        <v>41403</v>
      </c>
      <c r="B1866" s="37">
        <v>3.1392000000000002</v>
      </c>
      <c r="C1866" s="37">
        <v>4.1284999999999998</v>
      </c>
      <c r="D1866" s="37">
        <v>3.3572000000000002</v>
      </c>
      <c r="E1866" s="37">
        <v>4.8857999999999997</v>
      </c>
      <c r="F1866" s="38">
        <v>89</v>
      </c>
      <c r="G1866" s="39" t="s">
        <v>361</v>
      </c>
    </row>
    <row r="1867" spans="1:7" ht="15">
      <c r="A1867" s="35">
        <v>41404</v>
      </c>
      <c r="B1867" s="37">
        <v>3.1861000000000002</v>
      </c>
      <c r="C1867" s="37">
        <v>4.1417000000000002</v>
      </c>
      <c r="D1867" s="37">
        <v>3.3243999999999998</v>
      </c>
      <c r="E1867" s="37">
        <v>4.9086999999999996</v>
      </c>
      <c r="F1867" s="38">
        <v>90</v>
      </c>
      <c r="G1867" s="39" t="s">
        <v>362</v>
      </c>
    </row>
    <row r="1868" spans="1:7" ht="15">
      <c r="A1868" s="35">
        <v>41407</v>
      </c>
      <c r="B1868" s="37">
        <v>3.2050999999999998</v>
      </c>
      <c r="C1868" s="37">
        <v>4.157</v>
      </c>
      <c r="D1868" s="37">
        <v>3.3441000000000001</v>
      </c>
      <c r="E1868" s="37">
        <v>4.9264999999999999</v>
      </c>
      <c r="F1868" s="38">
        <v>91</v>
      </c>
      <c r="G1868" s="39" t="s">
        <v>363</v>
      </c>
    </row>
    <row r="1869" spans="1:7" ht="15">
      <c r="A1869" s="35">
        <v>41408</v>
      </c>
      <c r="B1869" s="37">
        <v>3.1998000000000002</v>
      </c>
      <c r="C1869" s="37">
        <v>4.1605999999999996</v>
      </c>
      <c r="D1869" s="37">
        <v>3.3549000000000002</v>
      </c>
      <c r="E1869" s="37">
        <v>4.8974000000000002</v>
      </c>
      <c r="F1869" s="38">
        <v>92</v>
      </c>
      <c r="G1869" s="39" t="s">
        <v>364</v>
      </c>
    </row>
    <row r="1870" spans="1:7" ht="15">
      <c r="A1870" s="35">
        <v>41409</v>
      </c>
      <c r="B1870" s="37">
        <v>3.234</v>
      </c>
      <c r="C1870" s="37">
        <v>4.1725000000000003</v>
      </c>
      <c r="D1870" s="37">
        <v>3.3349000000000002</v>
      </c>
      <c r="E1870" s="37">
        <v>4.9276999999999997</v>
      </c>
      <c r="F1870" s="38">
        <v>93</v>
      </c>
      <c r="G1870" s="39" t="s">
        <v>365</v>
      </c>
    </row>
    <row r="1871" spans="1:7" ht="15">
      <c r="A1871" s="35">
        <v>41410</v>
      </c>
      <c r="B1871" s="37">
        <v>3.2521</v>
      </c>
      <c r="C1871" s="37">
        <v>4.1821999999999999</v>
      </c>
      <c r="D1871" s="37">
        <v>3.3570000000000002</v>
      </c>
      <c r="E1871" s="37">
        <v>4.9463999999999997</v>
      </c>
      <c r="F1871" s="38">
        <v>94</v>
      </c>
      <c r="G1871" s="39" t="s">
        <v>366</v>
      </c>
    </row>
    <row r="1872" spans="1:7" ht="15">
      <c r="A1872" s="35">
        <v>41411</v>
      </c>
      <c r="B1872" s="37">
        <v>3.2519999999999998</v>
      </c>
      <c r="C1872" s="37">
        <v>4.1833999999999998</v>
      </c>
      <c r="D1872" s="37">
        <v>3.3633000000000002</v>
      </c>
      <c r="E1872" s="37">
        <v>4.9516</v>
      </c>
      <c r="F1872" s="38">
        <v>95</v>
      </c>
      <c r="G1872" s="39" t="s">
        <v>367</v>
      </c>
    </row>
    <row r="1873" spans="1:7" ht="15">
      <c r="A1873" s="35">
        <v>41414</v>
      </c>
      <c r="B1873" s="37">
        <v>3.238</v>
      </c>
      <c r="C1873" s="37">
        <v>4.1683000000000003</v>
      </c>
      <c r="D1873" s="37">
        <v>3.3456999999999999</v>
      </c>
      <c r="E1873" s="37">
        <v>4.9236000000000004</v>
      </c>
      <c r="F1873" s="38">
        <v>96</v>
      </c>
      <c r="G1873" s="39" t="s">
        <v>368</v>
      </c>
    </row>
    <row r="1874" spans="1:7" ht="15">
      <c r="A1874" s="35">
        <v>41415</v>
      </c>
      <c r="B1874" s="37">
        <v>3.2490000000000001</v>
      </c>
      <c r="C1874" s="37">
        <v>4.1820000000000004</v>
      </c>
      <c r="D1874" s="37">
        <v>3.3570000000000002</v>
      </c>
      <c r="E1874" s="37">
        <v>4.9328000000000003</v>
      </c>
      <c r="F1874" s="38">
        <v>97</v>
      </c>
      <c r="G1874" s="39" t="s">
        <v>369</v>
      </c>
    </row>
    <row r="1875" spans="1:7" ht="15">
      <c r="A1875" s="35">
        <v>41416</v>
      </c>
      <c r="B1875" s="37">
        <v>3.2322000000000002</v>
      </c>
      <c r="C1875" s="37">
        <v>4.1813000000000002</v>
      </c>
      <c r="D1875" s="37">
        <v>3.3336999999999999</v>
      </c>
      <c r="E1875" s="37">
        <v>4.8780999999999999</v>
      </c>
      <c r="F1875" s="38">
        <v>98</v>
      </c>
      <c r="G1875" s="39" t="s">
        <v>370</v>
      </c>
    </row>
    <row r="1876" spans="1:7" ht="15">
      <c r="A1876" s="35">
        <v>41417</v>
      </c>
      <c r="B1876" s="37">
        <v>3.2587000000000002</v>
      </c>
      <c r="C1876" s="37">
        <v>4.202</v>
      </c>
      <c r="D1876" s="37">
        <v>3.3732000000000002</v>
      </c>
      <c r="E1876" s="37">
        <v>4.9108999999999998</v>
      </c>
      <c r="F1876" s="38">
        <v>99</v>
      </c>
      <c r="G1876" s="39" t="s">
        <v>371</v>
      </c>
    </row>
    <row r="1877" spans="1:7" ht="15">
      <c r="A1877" s="35">
        <v>41418</v>
      </c>
      <c r="B1877" s="37">
        <v>3.24</v>
      </c>
      <c r="C1877" s="37">
        <v>4.2049000000000003</v>
      </c>
      <c r="D1877" s="37">
        <v>3.3578999999999999</v>
      </c>
      <c r="E1877" s="37">
        <v>4.8967999999999998</v>
      </c>
      <c r="F1877" s="38">
        <v>100</v>
      </c>
      <c r="G1877" s="39" t="s">
        <v>372</v>
      </c>
    </row>
    <row r="1878" spans="1:7" ht="15">
      <c r="A1878" s="35">
        <v>41421</v>
      </c>
      <c r="B1878" s="37">
        <v>3.2416</v>
      </c>
      <c r="C1878" s="37">
        <v>4.1950000000000003</v>
      </c>
      <c r="D1878" s="37">
        <v>3.3723000000000001</v>
      </c>
      <c r="E1878" s="37">
        <v>4.9093</v>
      </c>
      <c r="F1878" s="38">
        <v>101</v>
      </c>
      <c r="G1878" s="39" t="s">
        <v>373</v>
      </c>
    </row>
    <row r="1879" spans="1:7" ht="15">
      <c r="A1879" s="35">
        <v>41422</v>
      </c>
      <c r="B1879" s="37">
        <v>3.2465000000000002</v>
      </c>
      <c r="C1879" s="37">
        <v>4.1912000000000003</v>
      </c>
      <c r="D1879" s="37">
        <v>3.3500999999999999</v>
      </c>
      <c r="E1879" s="37">
        <v>4.8977000000000004</v>
      </c>
      <c r="F1879" s="38">
        <v>102</v>
      </c>
      <c r="G1879" s="39" t="s">
        <v>374</v>
      </c>
    </row>
    <row r="1880" spans="1:7" ht="15">
      <c r="A1880" s="35">
        <v>41423</v>
      </c>
      <c r="B1880" s="37">
        <v>3.2831000000000001</v>
      </c>
      <c r="C1880" s="37">
        <v>4.2314999999999996</v>
      </c>
      <c r="D1880" s="37">
        <v>3.3832</v>
      </c>
      <c r="E1880" s="37">
        <v>4.9465000000000003</v>
      </c>
      <c r="F1880" s="38">
        <v>103</v>
      </c>
      <c r="G1880" s="39" t="s">
        <v>375</v>
      </c>
    </row>
    <row r="1881" spans="1:7" ht="15">
      <c r="A1881" s="35">
        <v>41425</v>
      </c>
      <c r="B1881" s="37">
        <v>3.2953000000000001</v>
      </c>
      <c r="C1881" s="37">
        <v>4.2901999999999996</v>
      </c>
      <c r="D1881" s="37">
        <v>3.4569000000000001</v>
      </c>
      <c r="E1881" s="37">
        <v>5.0180999999999996</v>
      </c>
      <c r="F1881" s="38">
        <v>104</v>
      </c>
      <c r="G1881" s="39" t="s">
        <v>376</v>
      </c>
    </row>
    <row r="1882" spans="1:7" ht="15">
      <c r="A1882" s="35">
        <v>41428</v>
      </c>
      <c r="B1882" s="37">
        <v>3.2865000000000002</v>
      </c>
      <c r="C1882" s="37">
        <v>4.2786</v>
      </c>
      <c r="D1882" s="37">
        <v>3.4335</v>
      </c>
      <c r="E1882" s="37">
        <v>5.0153999999999996</v>
      </c>
      <c r="F1882" s="38">
        <v>105</v>
      </c>
      <c r="G1882" s="39" t="s">
        <v>377</v>
      </c>
    </row>
    <row r="1883" spans="1:7" ht="15">
      <c r="A1883" s="35">
        <v>41429</v>
      </c>
      <c r="B1883" s="37">
        <v>3.2524000000000002</v>
      </c>
      <c r="C1883" s="37">
        <v>4.2519999999999998</v>
      </c>
      <c r="D1883" s="37">
        <v>3.4258999999999999</v>
      </c>
      <c r="E1883" s="37">
        <v>4.9714</v>
      </c>
      <c r="F1883" s="38">
        <v>106</v>
      </c>
      <c r="G1883" s="39" t="s">
        <v>378</v>
      </c>
    </row>
    <row r="1884" spans="1:7" ht="15">
      <c r="A1884" s="35">
        <v>41430</v>
      </c>
      <c r="B1884" s="37">
        <v>3.2421000000000002</v>
      </c>
      <c r="C1884" s="37">
        <v>4.2348999999999997</v>
      </c>
      <c r="D1884" s="37">
        <v>3.4167999999999998</v>
      </c>
      <c r="E1884" s="37">
        <v>4.9763999999999999</v>
      </c>
      <c r="F1884" s="38">
        <v>107</v>
      </c>
      <c r="G1884" s="39" t="s">
        <v>379</v>
      </c>
    </row>
    <row r="1885" spans="1:7" ht="15">
      <c r="A1885" s="35">
        <v>41431</v>
      </c>
      <c r="B1885" s="37">
        <v>3.2564000000000002</v>
      </c>
      <c r="C1885" s="37">
        <v>4.2742000000000004</v>
      </c>
      <c r="D1885" s="37">
        <v>3.4601999999999999</v>
      </c>
      <c r="E1885" s="37">
        <v>5.0308000000000002</v>
      </c>
      <c r="F1885" s="38">
        <v>108</v>
      </c>
      <c r="G1885" s="39" t="s">
        <v>380</v>
      </c>
    </row>
    <row r="1886" spans="1:7" ht="15">
      <c r="A1886" s="35">
        <v>41432</v>
      </c>
      <c r="B1886" s="37">
        <v>3.2545000000000002</v>
      </c>
      <c r="C1886" s="37">
        <v>4.3060999999999998</v>
      </c>
      <c r="D1886" s="37">
        <v>3.4992999999999999</v>
      </c>
      <c r="E1886" s="37">
        <v>5.0678000000000001</v>
      </c>
      <c r="F1886" s="38">
        <v>109</v>
      </c>
      <c r="G1886" s="39" t="s">
        <v>381</v>
      </c>
    </row>
    <row r="1887" spans="1:7" ht="15">
      <c r="A1887" s="35">
        <v>41435</v>
      </c>
      <c r="B1887" s="37">
        <v>3.2210000000000001</v>
      </c>
      <c r="C1887" s="37">
        <v>4.2571000000000003</v>
      </c>
      <c r="D1887" s="37">
        <v>3.4373999999999998</v>
      </c>
      <c r="E1887" s="37">
        <v>4.9992000000000001</v>
      </c>
      <c r="F1887" s="38">
        <v>110</v>
      </c>
      <c r="G1887" s="39" t="s">
        <v>382</v>
      </c>
    </row>
    <row r="1888" spans="1:7" ht="15">
      <c r="A1888" s="35">
        <v>41436</v>
      </c>
      <c r="B1888" s="37">
        <v>3.2201</v>
      </c>
      <c r="C1888" s="37">
        <v>4.2755999999999998</v>
      </c>
      <c r="D1888" s="37">
        <v>3.4590999999999998</v>
      </c>
      <c r="E1888" s="37">
        <v>5.0073999999999996</v>
      </c>
      <c r="F1888" s="38">
        <v>111</v>
      </c>
      <c r="G1888" s="39" t="s">
        <v>383</v>
      </c>
    </row>
    <row r="1889" spans="1:7" ht="15">
      <c r="A1889" s="35">
        <v>41437</v>
      </c>
      <c r="B1889" s="37">
        <v>3.2002000000000002</v>
      </c>
      <c r="C1889" s="37">
        <v>4.2554999999999996</v>
      </c>
      <c r="D1889" s="37">
        <v>3.4548000000000001</v>
      </c>
      <c r="E1889" s="37">
        <v>5.0159000000000002</v>
      </c>
      <c r="F1889" s="38">
        <v>112</v>
      </c>
      <c r="G1889" s="39" t="s">
        <v>384</v>
      </c>
    </row>
    <row r="1890" spans="1:7" ht="15">
      <c r="A1890" s="35">
        <v>41438</v>
      </c>
      <c r="B1890" s="37">
        <v>3.2</v>
      </c>
      <c r="C1890" s="37">
        <v>4.2685000000000004</v>
      </c>
      <c r="D1890" s="37">
        <v>3.4775</v>
      </c>
      <c r="E1890" s="37">
        <v>5.0106000000000002</v>
      </c>
      <c r="F1890" s="38">
        <v>113</v>
      </c>
      <c r="G1890" s="39" t="s">
        <v>385</v>
      </c>
    </row>
    <row r="1891" spans="1:7" ht="15">
      <c r="A1891" s="35">
        <v>41439</v>
      </c>
      <c r="B1891" s="37">
        <v>3.1654</v>
      </c>
      <c r="C1891" s="37">
        <v>4.218</v>
      </c>
      <c r="D1891" s="37">
        <v>3.4243999999999999</v>
      </c>
      <c r="E1891" s="37">
        <v>4.9471999999999996</v>
      </c>
      <c r="F1891" s="38">
        <v>114</v>
      </c>
      <c r="G1891" s="39" t="s">
        <v>386</v>
      </c>
    </row>
    <row r="1892" spans="1:7" ht="15">
      <c r="A1892" s="35">
        <v>41442</v>
      </c>
      <c r="B1892" s="37">
        <v>3.1718999999999999</v>
      </c>
      <c r="C1892" s="37">
        <v>4.2316000000000003</v>
      </c>
      <c r="D1892" s="37">
        <v>3.4367999999999999</v>
      </c>
      <c r="E1892" s="37">
        <v>4.9851000000000001</v>
      </c>
      <c r="F1892" s="38">
        <v>115</v>
      </c>
      <c r="G1892" s="39" t="s">
        <v>387</v>
      </c>
    </row>
    <row r="1893" spans="1:7" ht="15">
      <c r="A1893" s="35">
        <v>41443</v>
      </c>
      <c r="B1893" s="37">
        <v>3.1682000000000001</v>
      </c>
      <c r="C1893" s="37">
        <v>4.2405999999999997</v>
      </c>
      <c r="D1893" s="37">
        <v>3.4453</v>
      </c>
      <c r="E1893" s="37">
        <v>4.9720000000000004</v>
      </c>
      <c r="F1893" s="38">
        <v>116</v>
      </c>
      <c r="G1893" s="39" t="s">
        <v>388</v>
      </c>
    </row>
    <row r="1894" spans="1:7" ht="15">
      <c r="A1894" s="35">
        <v>41444</v>
      </c>
      <c r="B1894" s="37">
        <v>3.1777000000000002</v>
      </c>
      <c r="C1894" s="37">
        <v>4.2563000000000004</v>
      </c>
      <c r="D1894" s="37">
        <v>3.4535</v>
      </c>
      <c r="E1894" s="37">
        <v>4.9630000000000001</v>
      </c>
      <c r="F1894" s="38">
        <v>117</v>
      </c>
      <c r="G1894" s="39" t="s">
        <v>389</v>
      </c>
    </row>
    <row r="1895" spans="1:7" ht="15">
      <c r="A1895" s="35">
        <v>41445</v>
      </c>
      <c r="B1895" s="37">
        <v>3.2692999999999999</v>
      </c>
      <c r="C1895" s="37">
        <v>4.3236999999999997</v>
      </c>
      <c r="D1895" s="37">
        <v>3.5078999999999998</v>
      </c>
      <c r="E1895" s="37">
        <v>5.0629</v>
      </c>
      <c r="F1895" s="38">
        <v>118</v>
      </c>
      <c r="G1895" s="39" t="s">
        <v>390</v>
      </c>
    </row>
    <row r="1896" spans="1:7" ht="15">
      <c r="A1896" s="35">
        <v>41446</v>
      </c>
      <c r="B1896" s="37">
        <v>3.2743000000000002</v>
      </c>
      <c r="C1896" s="37">
        <v>4.3284000000000002</v>
      </c>
      <c r="D1896" s="37">
        <v>3.5289000000000001</v>
      </c>
      <c r="E1896" s="37">
        <v>5.0705</v>
      </c>
      <c r="F1896" s="38">
        <v>119</v>
      </c>
      <c r="G1896" s="39" t="s">
        <v>391</v>
      </c>
    </row>
    <row r="1897" spans="1:7" ht="15">
      <c r="A1897" s="35">
        <v>41449</v>
      </c>
      <c r="B1897" s="37">
        <v>3.3136999999999999</v>
      </c>
      <c r="C1897" s="37">
        <v>4.3432000000000004</v>
      </c>
      <c r="D1897" s="37">
        <v>3.5465</v>
      </c>
      <c r="E1897" s="37">
        <v>5.0926</v>
      </c>
      <c r="F1897" s="38">
        <v>120</v>
      </c>
      <c r="G1897" s="39" t="s">
        <v>392</v>
      </c>
    </row>
    <row r="1898" spans="1:7" ht="15">
      <c r="A1898" s="35">
        <v>41450</v>
      </c>
      <c r="B1898" s="37">
        <v>3.2839999999999998</v>
      </c>
      <c r="C1898" s="37">
        <v>4.3117999999999999</v>
      </c>
      <c r="D1898" s="37">
        <v>3.5173999999999999</v>
      </c>
      <c r="E1898" s="37">
        <v>5.0690999999999997</v>
      </c>
      <c r="F1898" s="38">
        <v>121</v>
      </c>
      <c r="G1898" s="39" t="s">
        <v>393</v>
      </c>
    </row>
    <row r="1899" spans="1:7" ht="15">
      <c r="A1899" s="35">
        <v>41451</v>
      </c>
      <c r="B1899" s="37">
        <v>3.3239000000000001</v>
      </c>
      <c r="C1899" s="37">
        <v>4.3348000000000004</v>
      </c>
      <c r="D1899" s="37">
        <v>3.5364</v>
      </c>
      <c r="E1899" s="37">
        <v>5.1048999999999998</v>
      </c>
      <c r="F1899" s="38">
        <v>122</v>
      </c>
      <c r="G1899" s="39" t="s">
        <v>394</v>
      </c>
    </row>
    <row r="1900" spans="1:7" ht="15">
      <c r="A1900" s="35">
        <v>41452</v>
      </c>
      <c r="B1900" s="37">
        <v>3.3241000000000001</v>
      </c>
      <c r="C1900" s="37">
        <v>4.3314000000000004</v>
      </c>
      <c r="D1900" s="37">
        <v>3.5207000000000002</v>
      </c>
      <c r="E1900" s="37">
        <v>5.0777999999999999</v>
      </c>
      <c r="F1900" s="38">
        <v>123</v>
      </c>
      <c r="G1900" s="39" t="s">
        <v>395</v>
      </c>
    </row>
    <row r="1901" spans="1:7" ht="15">
      <c r="A1901" s="35">
        <v>41453</v>
      </c>
      <c r="B1901" s="37">
        <v>3.3174999999999999</v>
      </c>
      <c r="C1901" s="37">
        <v>4.3292000000000002</v>
      </c>
      <c r="D1901" s="37">
        <v>3.5078</v>
      </c>
      <c r="E1901" s="37">
        <v>5.0603999999999996</v>
      </c>
      <c r="F1901" s="38">
        <v>124</v>
      </c>
      <c r="G1901" s="39" t="s">
        <v>396</v>
      </c>
    </row>
    <row r="1902" spans="1:7" ht="15">
      <c r="A1902" s="35">
        <v>41456</v>
      </c>
      <c r="B1902" s="37">
        <v>3.3210000000000002</v>
      </c>
      <c r="C1902" s="37">
        <v>4.3323</v>
      </c>
      <c r="D1902" s="37">
        <v>3.5125000000000002</v>
      </c>
      <c r="E1902" s="37">
        <v>5.0580999999999996</v>
      </c>
      <c r="F1902" s="38">
        <v>125</v>
      </c>
      <c r="G1902" s="39" t="s">
        <v>397</v>
      </c>
    </row>
    <row r="1903" spans="1:7" ht="15">
      <c r="A1903" s="35">
        <v>41457</v>
      </c>
      <c r="B1903" s="37">
        <v>3.3222</v>
      </c>
      <c r="C1903" s="37">
        <v>4.3265000000000002</v>
      </c>
      <c r="D1903" s="37">
        <v>3.5026999999999999</v>
      </c>
      <c r="E1903" s="37">
        <v>5.0492999999999997</v>
      </c>
      <c r="F1903" s="38">
        <v>126</v>
      </c>
      <c r="G1903" s="39" t="s">
        <v>398</v>
      </c>
    </row>
    <row r="1904" spans="1:7" ht="15">
      <c r="A1904" s="35">
        <v>41458</v>
      </c>
      <c r="B1904" s="37">
        <v>3.3515999999999999</v>
      </c>
      <c r="C1904" s="37">
        <v>4.3415999999999997</v>
      </c>
      <c r="D1904" s="37">
        <v>3.5287999999999999</v>
      </c>
      <c r="E1904" s="37">
        <v>5.1081000000000003</v>
      </c>
      <c r="F1904" s="38">
        <v>127</v>
      </c>
      <c r="G1904" s="39" t="s">
        <v>399</v>
      </c>
    </row>
    <row r="1905" spans="1:7" ht="15">
      <c r="A1905" s="35">
        <v>41459</v>
      </c>
      <c r="B1905" s="37">
        <v>3.3246000000000002</v>
      </c>
      <c r="C1905" s="37">
        <v>4.3212999999999999</v>
      </c>
      <c r="D1905" s="37">
        <v>3.5047999999999999</v>
      </c>
      <c r="E1905" s="37">
        <v>5.0698999999999996</v>
      </c>
      <c r="F1905" s="38">
        <v>128</v>
      </c>
      <c r="G1905" s="39" t="s">
        <v>400</v>
      </c>
    </row>
    <row r="1906" spans="1:7" ht="15">
      <c r="A1906" s="35">
        <v>41460</v>
      </c>
      <c r="B1906" s="37">
        <v>3.3245</v>
      </c>
      <c r="C1906" s="37">
        <v>4.2824</v>
      </c>
      <c r="D1906" s="37">
        <v>3.4681999999999999</v>
      </c>
      <c r="E1906" s="37">
        <v>4.9847999999999999</v>
      </c>
      <c r="F1906" s="38">
        <v>129</v>
      </c>
      <c r="G1906" s="39" t="s">
        <v>401</v>
      </c>
    </row>
    <row r="1907" spans="1:7" ht="15">
      <c r="A1907" s="35">
        <v>41463</v>
      </c>
      <c r="B1907" s="37">
        <v>3.3576000000000001</v>
      </c>
      <c r="C1907" s="37">
        <v>4.3105000000000002</v>
      </c>
      <c r="D1907" s="37">
        <v>3.4811000000000001</v>
      </c>
      <c r="E1907" s="37">
        <v>4.9993999999999996</v>
      </c>
      <c r="F1907" s="38">
        <v>130</v>
      </c>
      <c r="G1907" s="39" t="s">
        <v>402</v>
      </c>
    </row>
    <row r="1908" spans="1:7" ht="15">
      <c r="A1908" s="35">
        <v>41464</v>
      </c>
      <c r="B1908" s="37">
        <v>3.3588</v>
      </c>
      <c r="C1908" s="37">
        <v>4.3234000000000004</v>
      </c>
      <c r="D1908" s="37">
        <v>3.4769000000000001</v>
      </c>
      <c r="E1908" s="37">
        <v>5.0034000000000001</v>
      </c>
      <c r="F1908" s="38">
        <v>131</v>
      </c>
      <c r="G1908" s="39" t="s">
        <v>403</v>
      </c>
    </row>
    <row r="1909" spans="1:7" ht="15">
      <c r="A1909" s="35">
        <v>41465</v>
      </c>
      <c r="B1909" s="37">
        <v>3.3723999999999998</v>
      </c>
      <c r="C1909" s="37">
        <v>4.3239999999999998</v>
      </c>
      <c r="D1909" s="37">
        <v>3.4811000000000001</v>
      </c>
      <c r="E1909" s="37">
        <v>5.0197000000000003</v>
      </c>
      <c r="F1909" s="38">
        <v>132</v>
      </c>
      <c r="G1909" s="39" t="s">
        <v>404</v>
      </c>
    </row>
    <row r="1910" spans="1:7" ht="15">
      <c r="A1910" s="35">
        <v>41466</v>
      </c>
      <c r="B1910" s="37">
        <v>3.3224999999999998</v>
      </c>
      <c r="C1910" s="37">
        <v>4.3345000000000002</v>
      </c>
      <c r="D1910" s="37">
        <v>3.4948999999999999</v>
      </c>
      <c r="E1910" s="37">
        <v>5.0121000000000002</v>
      </c>
      <c r="F1910" s="38">
        <v>133</v>
      </c>
      <c r="G1910" s="39" t="s">
        <v>405</v>
      </c>
    </row>
    <row r="1911" spans="1:7" ht="15">
      <c r="A1911" s="35">
        <v>41467</v>
      </c>
      <c r="B1911" s="37">
        <v>3.3201000000000001</v>
      </c>
      <c r="C1911" s="37">
        <v>4.3295000000000003</v>
      </c>
      <c r="D1911" s="37">
        <v>3.4927999999999999</v>
      </c>
      <c r="E1911" s="37">
        <v>5.0251999999999999</v>
      </c>
      <c r="F1911" s="38">
        <v>134</v>
      </c>
      <c r="G1911" s="39" t="s">
        <v>406</v>
      </c>
    </row>
    <row r="1912" spans="1:7" ht="15">
      <c r="A1912" s="35">
        <v>41470</v>
      </c>
      <c r="B1912" s="37">
        <v>3.2955000000000001</v>
      </c>
      <c r="C1912" s="37">
        <v>4.2922000000000002</v>
      </c>
      <c r="D1912" s="37">
        <v>3.4632999999999998</v>
      </c>
      <c r="E1912" s="37">
        <v>4.9595000000000002</v>
      </c>
      <c r="F1912" s="38">
        <v>135</v>
      </c>
      <c r="G1912" s="39" t="s">
        <v>407</v>
      </c>
    </row>
    <row r="1913" spans="1:7" ht="15">
      <c r="A1913" s="35">
        <v>41471</v>
      </c>
      <c r="B1913" s="37">
        <v>3.2734999999999999</v>
      </c>
      <c r="C1913" s="37">
        <v>4.2788000000000004</v>
      </c>
      <c r="D1913" s="37">
        <v>3.4516</v>
      </c>
      <c r="E1913" s="37">
        <v>4.9286000000000003</v>
      </c>
      <c r="F1913" s="38">
        <v>136</v>
      </c>
      <c r="G1913" s="39" t="s">
        <v>408</v>
      </c>
    </row>
    <row r="1914" spans="1:7" ht="15">
      <c r="A1914" s="35">
        <v>41472</v>
      </c>
      <c r="B1914" s="37">
        <v>3.2410000000000001</v>
      </c>
      <c r="C1914" s="37">
        <v>4.2624000000000004</v>
      </c>
      <c r="D1914" s="37">
        <v>3.4491999999999998</v>
      </c>
      <c r="E1914" s="37">
        <v>4.9272999999999998</v>
      </c>
      <c r="F1914" s="38">
        <v>137</v>
      </c>
      <c r="G1914" s="39" t="s">
        <v>409</v>
      </c>
    </row>
    <row r="1915" spans="1:7" ht="15">
      <c r="A1915" s="35">
        <v>41473</v>
      </c>
      <c r="B1915" s="37">
        <v>3.2362000000000002</v>
      </c>
      <c r="C1915" s="37">
        <v>4.2453000000000003</v>
      </c>
      <c r="D1915" s="37">
        <v>3.4329000000000001</v>
      </c>
      <c r="E1915" s="37">
        <v>4.9180999999999999</v>
      </c>
      <c r="F1915" s="38">
        <v>138</v>
      </c>
      <c r="G1915" s="39" t="s">
        <v>410</v>
      </c>
    </row>
    <row r="1916" spans="1:7" ht="15">
      <c r="A1916" s="35">
        <v>41474</v>
      </c>
      <c r="B1916" s="37">
        <v>3.2347999999999999</v>
      </c>
      <c r="C1916" s="37">
        <v>4.2457000000000003</v>
      </c>
      <c r="D1916" s="37">
        <v>3.4321000000000002</v>
      </c>
      <c r="E1916" s="37">
        <v>4.9343000000000004</v>
      </c>
      <c r="F1916" s="38">
        <v>139</v>
      </c>
      <c r="G1916" s="39" t="s">
        <v>411</v>
      </c>
    </row>
    <row r="1917" spans="1:7" ht="15">
      <c r="A1917" s="35">
        <v>41477</v>
      </c>
      <c r="B1917" s="37">
        <v>3.2141999999999999</v>
      </c>
      <c r="C1917" s="37">
        <v>4.2295999999999996</v>
      </c>
      <c r="D1917" s="37">
        <v>3.4209000000000001</v>
      </c>
      <c r="E1917" s="37">
        <v>4.9132999999999996</v>
      </c>
      <c r="F1917" s="38">
        <v>140</v>
      </c>
      <c r="G1917" s="39" t="s">
        <v>412</v>
      </c>
    </row>
    <row r="1918" spans="1:7" ht="15">
      <c r="A1918" s="35">
        <v>41478</v>
      </c>
      <c r="B1918" s="37">
        <v>3.2000999999999999</v>
      </c>
      <c r="C1918" s="37">
        <v>4.2186000000000003</v>
      </c>
      <c r="D1918" s="37">
        <v>3.4117000000000002</v>
      </c>
      <c r="E1918" s="37">
        <v>4.9119000000000002</v>
      </c>
      <c r="F1918" s="38">
        <v>141</v>
      </c>
      <c r="G1918" s="39" t="s">
        <v>413</v>
      </c>
    </row>
    <row r="1919" spans="1:7" ht="15">
      <c r="A1919" s="35">
        <v>41479</v>
      </c>
      <c r="B1919" s="37">
        <v>3.18</v>
      </c>
      <c r="C1919" s="37">
        <v>4.2089999999999996</v>
      </c>
      <c r="D1919" s="37">
        <v>3.3963999999999999</v>
      </c>
      <c r="E1919" s="37">
        <v>4.8868</v>
      </c>
      <c r="F1919" s="38">
        <v>142</v>
      </c>
      <c r="G1919" s="39" t="s">
        <v>414</v>
      </c>
    </row>
    <row r="1920" spans="1:7" ht="15">
      <c r="A1920" s="35">
        <v>41480</v>
      </c>
      <c r="B1920" s="37">
        <v>3.2143000000000002</v>
      </c>
      <c r="C1920" s="37">
        <v>4.2386999999999997</v>
      </c>
      <c r="D1920" s="37">
        <v>3.4247000000000001</v>
      </c>
      <c r="E1920" s="37">
        <v>4.9215999999999998</v>
      </c>
      <c r="F1920" s="38">
        <v>143</v>
      </c>
      <c r="G1920" s="39" t="s">
        <v>415</v>
      </c>
    </row>
    <row r="1921" spans="1:7" ht="15">
      <c r="A1921" s="35">
        <v>41481</v>
      </c>
      <c r="B1921" s="37">
        <v>3.1831</v>
      </c>
      <c r="C1921" s="37">
        <v>4.2294999999999998</v>
      </c>
      <c r="D1921" s="37">
        <v>3.4308000000000001</v>
      </c>
      <c r="E1921" s="37">
        <v>4.9009</v>
      </c>
      <c r="F1921" s="38">
        <v>144</v>
      </c>
      <c r="G1921" s="39" t="s">
        <v>416</v>
      </c>
    </row>
    <row r="1922" spans="1:7" ht="15">
      <c r="A1922" s="35">
        <v>41484</v>
      </c>
      <c r="B1922" s="37">
        <v>3.1859000000000002</v>
      </c>
      <c r="C1922" s="37">
        <v>4.2319000000000004</v>
      </c>
      <c r="D1922" s="37">
        <v>3.4318</v>
      </c>
      <c r="E1922" s="37">
        <v>4.9070999999999998</v>
      </c>
      <c r="F1922" s="38">
        <v>145</v>
      </c>
      <c r="G1922" s="39" t="s">
        <v>417</v>
      </c>
    </row>
    <row r="1923" spans="1:7" ht="15">
      <c r="A1923" s="35">
        <v>41485</v>
      </c>
      <c r="B1923" s="37">
        <v>3.1798000000000002</v>
      </c>
      <c r="C1923" s="37">
        <v>4.2202000000000002</v>
      </c>
      <c r="D1923" s="37">
        <v>3.4198</v>
      </c>
      <c r="E1923" s="37">
        <v>4.8723999999999998</v>
      </c>
      <c r="F1923" s="38">
        <v>146</v>
      </c>
      <c r="G1923" s="39" t="s">
        <v>418</v>
      </c>
    </row>
    <row r="1924" spans="1:7" ht="15">
      <c r="A1924" s="35">
        <v>41486</v>
      </c>
      <c r="B1924" s="37">
        <v>3.1928999999999998</v>
      </c>
      <c r="C1924" s="37">
        <v>4.2427000000000001</v>
      </c>
      <c r="D1924" s="37">
        <v>3.4464999999999999</v>
      </c>
      <c r="E1924" s="37">
        <v>4.8577000000000004</v>
      </c>
      <c r="F1924" s="38">
        <v>147</v>
      </c>
      <c r="G1924" s="39" t="s">
        <v>419</v>
      </c>
    </row>
    <row r="1925" spans="1:7" ht="15">
      <c r="A1925" s="35">
        <v>41487</v>
      </c>
      <c r="B1925" s="37">
        <v>3.1960999999999999</v>
      </c>
      <c r="C1925" s="37">
        <v>4.2339000000000002</v>
      </c>
      <c r="D1925" s="37">
        <v>3.4371999999999998</v>
      </c>
      <c r="E1925" s="37">
        <v>4.8575999999999997</v>
      </c>
      <c r="F1925" s="38">
        <v>148</v>
      </c>
      <c r="G1925" s="39" t="s">
        <v>420</v>
      </c>
    </row>
    <row r="1926" spans="1:7" ht="15">
      <c r="A1926" s="35">
        <v>41488</v>
      </c>
      <c r="B1926" s="37">
        <v>3.2201</v>
      </c>
      <c r="C1926" s="37">
        <v>4.2557999999999998</v>
      </c>
      <c r="D1926" s="37">
        <v>3.4350000000000001</v>
      </c>
      <c r="E1926" s="37">
        <v>4.8794000000000004</v>
      </c>
      <c r="F1926" s="38">
        <v>149</v>
      </c>
      <c r="G1926" s="39" t="s">
        <v>421</v>
      </c>
    </row>
    <row r="1927" spans="1:7" ht="15">
      <c r="A1927" s="35">
        <v>41491</v>
      </c>
      <c r="B1927" s="37">
        <v>3.1770999999999998</v>
      </c>
      <c r="C1927" s="37">
        <v>4.2210999999999999</v>
      </c>
      <c r="D1927" s="37">
        <v>3.4220999999999999</v>
      </c>
      <c r="E1927" s="37">
        <v>4.8784999999999998</v>
      </c>
      <c r="F1927" s="38">
        <v>150</v>
      </c>
      <c r="G1927" s="39" t="s">
        <v>422</v>
      </c>
    </row>
    <row r="1928" spans="1:7" ht="15">
      <c r="A1928" s="35">
        <v>41492</v>
      </c>
      <c r="B1928" s="37">
        <v>3.1743999999999999</v>
      </c>
      <c r="C1928" s="37">
        <v>4.2107000000000001</v>
      </c>
      <c r="D1928" s="37">
        <v>3.4196</v>
      </c>
      <c r="E1928" s="37">
        <v>4.8791000000000002</v>
      </c>
      <c r="F1928" s="38">
        <v>151</v>
      </c>
      <c r="G1928" s="39" t="s">
        <v>423</v>
      </c>
    </row>
    <row r="1929" spans="1:7" ht="15">
      <c r="A1929" s="35">
        <v>41493</v>
      </c>
      <c r="B1929" s="37">
        <v>3.1724999999999999</v>
      </c>
      <c r="C1929" s="37">
        <v>4.2153</v>
      </c>
      <c r="D1929" s="37">
        <v>3.4207999999999998</v>
      </c>
      <c r="E1929" s="37">
        <v>4.8569000000000004</v>
      </c>
      <c r="F1929" s="38">
        <v>152</v>
      </c>
      <c r="G1929" s="39" t="s">
        <v>424</v>
      </c>
    </row>
    <row r="1930" spans="1:7" ht="15">
      <c r="A1930" s="35">
        <v>41494</v>
      </c>
      <c r="B1930" s="37">
        <v>3.1503000000000001</v>
      </c>
      <c r="C1930" s="37">
        <v>4.2045000000000003</v>
      </c>
      <c r="D1930" s="37">
        <v>3.4176000000000002</v>
      </c>
      <c r="E1930" s="37">
        <v>4.8846999999999996</v>
      </c>
      <c r="F1930" s="38">
        <v>153</v>
      </c>
      <c r="G1930" s="39" t="s">
        <v>425</v>
      </c>
    </row>
    <row r="1931" spans="1:7" ht="15">
      <c r="A1931" s="35">
        <v>41495</v>
      </c>
      <c r="B1931" s="37">
        <v>3.1335999999999999</v>
      </c>
      <c r="C1931" s="37">
        <v>4.194</v>
      </c>
      <c r="D1931" s="37">
        <v>3.4055</v>
      </c>
      <c r="E1931" s="37">
        <v>4.8722000000000003</v>
      </c>
      <c r="F1931" s="38">
        <v>154</v>
      </c>
      <c r="G1931" s="39" t="s">
        <v>426</v>
      </c>
    </row>
    <row r="1932" spans="1:7" ht="15">
      <c r="A1932" s="35">
        <v>41498</v>
      </c>
      <c r="B1932" s="37">
        <v>3.1509999999999998</v>
      </c>
      <c r="C1932" s="37">
        <v>4.1927000000000003</v>
      </c>
      <c r="D1932" s="37">
        <v>3.4036</v>
      </c>
      <c r="E1932" s="37">
        <v>4.8798000000000004</v>
      </c>
      <c r="F1932" s="38">
        <v>155</v>
      </c>
      <c r="G1932" s="39" t="s">
        <v>427</v>
      </c>
    </row>
    <row r="1933" spans="1:7" ht="15">
      <c r="A1933" s="35">
        <v>41499</v>
      </c>
      <c r="B1933" s="37">
        <v>3.1488999999999998</v>
      </c>
      <c r="C1933" s="37">
        <v>4.1874000000000002</v>
      </c>
      <c r="D1933" s="37">
        <v>3.3942000000000001</v>
      </c>
      <c r="E1933" s="37">
        <v>4.8708</v>
      </c>
      <c r="F1933" s="38">
        <v>156</v>
      </c>
      <c r="G1933" s="39" t="s">
        <v>428</v>
      </c>
    </row>
    <row r="1934" spans="1:7" ht="15">
      <c r="A1934" s="35">
        <v>41500</v>
      </c>
      <c r="B1934" s="37">
        <v>3.1642999999999999</v>
      </c>
      <c r="C1934" s="37">
        <v>4.1993999999999998</v>
      </c>
      <c r="D1934" s="37">
        <v>3.3809999999999998</v>
      </c>
      <c r="E1934" s="37">
        <v>4.8983999999999996</v>
      </c>
      <c r="F1934" s="38">
        <v>157</v>
      </c>
      <c r="G1934" s="39" t="s">
        <v>429</v>
      </c>
    </row>
    <row r="1935" spans="1:7" ht="15">
      <c r="A1935" s="35">
        <v>41502</v>
      </c>
      <c r="B1935" s="37">
        <v>3.1665000000000001</v>
      </c>
      <c r="C1935" s="37">
        <v>4.2229999999999999</v>
      </c>
      <c r="D1935" s="37">
        <v>3.4154</v>
      </c>
      <c r="E1935" s="37">
        <v>4.9499000000000004</v>
      </c>
      <c r="F1935" s="38">
        <v>158</v>
      </c>
      <c r="G1935" s="39" t="s">
        <v>430</v>
      </c>
    </row>
    <row r="1936" spans="1:7" ht="15">
      <c r="A1936" s="35">
        <v>41505</v>
      </c>
      <c r="B1936" s="37">
        <v>3.1873</v>
      </c>
      <c r="C1936" s="37">
        <v>4.2480000000000002</v>
      </c>
      <c r="D1936" s="37">
        <v>3.4384000000000001</v>
      </c>
      <c r="E1936" s="37">
        <v>4.9870999999999999</v>
      </c>
      <c r="F1936" s="38">
        <v>159</v>
      </c>
      <c r="G1936" s="39" t="s">
        <v>431</v>
      </c>
    </row>
    <row r="1937" spans="1:7" ht="15">
      <c r="A1937" s="35">
        <v>41506</v>
      </c>
      <c r="B1937" s="37">
        <v>3.1760999999999999</v>
      </c>
      <c r="C1937" s="37">
        <v>4.2468000000000004</v>
      </c>
      <c r="D1937" s="37">
        <v>3.4512999999999998</v>
      </c>
      <c r="E1937" s="37">
        <v>4.9763000000000002</v>
      </c>
      <c r="F1937" s="38">
        <v>160</v>
      </c>
      <c r="G1937" s="39" t="s">
        <v>432</v>
      </c>
    </row>
    <row r="1938" spans="1:7" ht="15">
      <c r="A1938" s="35">
        <v>41507</v>
      </c>
      <c r="B1938" s="37">
        <v>3.1698</v>
      </c>
      <c r="C1938" s="37">
        <v>4.2439999999999998</v>
      </c>
      <c r="D1938" s="37">
        <v>3.4472999999999998</v>
      </c>
      <c r="E1938" s="37">
        <v>4.9695999999999998</v>
      </c>
      <c r="F1938" s="38">
        <v>161</v>
      </c>
      <c r="G1938" s="39" t="s">
        <v>433</v>
      </c>
    </row>
    <row r="1939" spans="1:7" ht="15">
      <c r="A1939" s="35">
        <v>41508</v>
      </c>
      <c r="B1939" s="37">
        <v>3.1810999999999998</v>
      </c>
      <c r="C1939" s="37">
        <v>4.2477</v>
      </c>
      <c r="D1939" s="37">
        <v>3.4407999999999999</v>
      </c>
      <c r="E1939" s="37">
        <v>4.9579000000000004</v>
      </c>
      <c r="F1939" s="38">
        <v>162</v>
      </c>
      <c r="G1939" s="39" t="s">
        <v>434</v>
      </c>
    </row>
    <row r="1940" spans="1:7" ht="15">
      <c r="A1940" s="35">
        <v>41509</v>
      </c>
      <c r="B1940" s="37">
        <v>3.1673</v>
      </c>
      <c r="C1940" s="37">
        <v>4.2323000000000004</v>
      </c>
      <c r="D1940" s="37">
        <v>3.4278</v>
      </c>
      <c r="E1940" s="37">
        <v>4.9485999999999999</v>
      </c>
      <c r="F1940" s="38">
        <v>163</v>
      </c>
      <c r="G1940" s="39" t="s">
        <v>435</v>
      </c>
    </row>
    <row r="1941" spans="1:7" ht="15">
      <c r="A1941" s="35">
        <v>41512</v>
      </c>
      <c r="B1941" s="37">
        <v>3.1657999999999999</v>
      </c>
      <c r="C1941" s="37">
        <v>4.2320000000000002</v>
      </c>
      <c r="D1941" s="37">
        <v>3.4274</v>
      </c>
      <c r="E1941" s="37">
        <v>4.9303999999999997</v>
      </c>
      <c r="F1941" s="38">
        <v>164</v>
      </c>
      <c r="G1941" s="39" t="s">
        <v>436</v>
      </c>
    </row>
    <row r="1942" spans="1:7" ht="15">
      <c r="A1942" s="35">
        <v>41513</v>
      </c>
      <c r="B1942" s="37">
        <v>3.1848999999999998</v>
      </c>
      <c r="C1942" s="37">
        <v>4.2473000000000001</v>
      </c>
      <c r="D1942" s="37">
        <v>3.4521999999999999</v>
      </c>
      <c r="E1942" s="37">
        <v>4.9393000000000002</v>
      </c>
      <c r="F1942" s="38">
        <v>165</v>
      </c>
      <c r="G1942" s="39" t="s">
        <v>437</v>
      </c>
    </row>
    <row r="1943" spans="1:7" ht="15">
      <c r="A1943" s="35">
        <v>41514</v>
      </c>
      <c r="B1943" s="37">
        <v>3.1840000000000002</v>
      </c>
      <c r="C1943" s="37">
        <v>4.2554999999999996</v>
      </c>
      <c r="D1943" s="37">
        <v>3.4626000000000001</v>
      </c>
      <c r="E1943" s="37">
        <v>4.9333</v>
      </c>
      <c r="F1943" s="38">
        <v>166</v>
      </c>
      <c r="G1943" s="39" t="s">
        <v>438</v>
      </c>
    </row>
    <row r="1944" spans="1:7" ht="15.75" thickBot="1">
      <c r="A1944" s="35">
        <v>41515</v>
      </c>
      <c r="B1944" s="40">
        <v>3.2269000000000001</v>
      </c>
      <c r="C1944" s="40">
        <v>4.2812000000000001</v>
      </c>
      <c r="D1944" s="40">
        <v>3.4799000000000002</v>
      </c>
      <c r="E1944" s="40">
        <v>5.0069999999999997</v>
      </c>
      <c r="F1944" s="41">
        <v>167</v>
      </c>
      <c r="G1944" s="42" t="s">
        <v>439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04"/>
  <sheetViews>
    <sheetView topLeftCell="A843" workbookViewId="0">
      <selection activeCell="B859" sqref="B859"/>
    </sheetView>
  </sheetViews>
  <sheetFormatPr defaultRowHeight="14.25"/>
  <cols>
    <col min="1" max="1" width="14.125" customWidth="1"/>
    <col min="2" max="2" width="12.5" customWidth="1"/>
    <col min="3" max="3" width="10.125" customWidth="1"/>
    <col min="4" max="4" width="11.5" customWidth="1"/>
    <col min="5" max="5" width="13.375" customWidth="1"/>
    <col min="6" max="6" width="10.75" customWidth="1"/>
  </cols>
  <sheetData>
    <row r="1" spans="1:6">
      <c r="A1" s="54" t="s">
        <v>485</v>
      </c>
    </row>
    <row r="2" spans="1:6">
      <c r="A2" s="55" t="s">
        <v>488</v>
      </c>
    </row>
    <row r="3" spans="1:6">
      <c r="A3" s="55"/>
    </row>
    <row r="6" spans="1:6" ht="36" customHeight="1">
      <c r="A6" s="44" t="s">
        <v>4</v>
      </c>
      <c r="B6" s="44" t="s">
        <v>481</v>
      </c>
      <c r="C6" s="44" t="s">
        <v>481</v>
      </c>
      <c r="D6" s="44" t="s">
        <v>482</v>
      </c>
      <c r="E6" s="44" t="s">
        <v>483</v>
      </c>
      <c r="F6" s="44" t="s">
        <v>484</v>
      </c>
    </row>
    <row r="7" spans="1:6">
      <c r="A7" s="56">
        <v>38718</v>
      </c>
      <c r="B7" s="55">
        <v>2.4338000000000002</v>
      </c>
      <c r="C7" s="55">
        <v>2.5154999999999998</v>
      </c>
      <c r="D7" s="55">
        <v>2.4003999999999999</v>
      </c>
      <c r="E7" s="55">
        <v>2.5489000000000002</v>
      </c>
      <c r="F7" s="55">
        <v>2.4746999999999999</v>
      </c>
    </row>
    <row r="8" spans="1:6">
      <c r="A8" s="56">
        <v>38719</v>
      </c>
      <c r="B8" s="55">
        <v>2.4373999999999998</v>
      </c>
      <c r="C8" s="55">
        <v>2.5192000000000001</v>
      </c>
      <c r="D8" s="55">
        <v>2.4039999999999999</v>
      </c>
      <c r="E8" s="55">
        <v>2.5527000000000002</v>
      </c>
      <c r="F8" s="55">
        <v>2.4782999999999999</v>
      </c>
    </row>
    <row r="9" spans="1:6">
      <c r="A9" s="56">
        <v>38720</v>
      </c>
      <c r="B9" s="55">
        <v>2.4317000000000002</v>
      </c>
      <c r="C9" s="55">
        <v>2.5133000000000001</v>
      </c>
      <c r="D9" s="55">
        <v>2.3982999999999999</v>
      </c>
      <c r="E9" s="55">
        <v>2.5467</v>
      </c>
      <c r="F9" s="55">
        <v>2.4725000000000001</v>
      </c>
    </row>
    <row r="10" spans="1:6">
      <c r="A10" s="56">
        <v>38721</v>
      </c>
      <c r="B10" s="55">
        <v>2.4275000000000002</v>
      </c>
      <c r="C10" s="55">
        <v>2.5089000000000001</v>
      </c>
      <c r="D10" s="55">
        <v>2.3940999999999999</v>
      </c>
      <c r="E10" s="55">
        <v>2.5421999999999998</v>
      </c>
      <c r="F10" s="55">
        <v>2.4681999999999999</v>
      </c>
    </row>
    <row r="11" spans="1:6">
      <c r="A11" s="56">
        <v>38722</v>
      </c>
      <c r="B11" s="55">
        <v>2.4188000000000001</v>
      </c>
      <c r="C11" s="55">
        <v>2.4998999999999998</v>
      </c>
      <c r="D11" s="55">
        <v>2.3856000000000002</v>
      </c>
      <c r="E11" s="55">
        <v>2.5331000000000001</v>
      </c>
      <c r="F11" s="55">
        <v>2.4592999999999998</v>
      </c>
    </row>
    <row r="12" spans="1:6">
      <c r="A12" s="56">
        <v>38723</v>
      </c>
      <c r="B12" s="55">
        <v>2.4220000000000002</v>
      </c>
      <c r="C12" s="55">
        <v>2.5032999999999999</v>
      </c>
      <c r="D12" s="55">
        <v>2.3887999999999998</v>
      </c>
      <c r="E12" s="55">
        <v>2.5365000000000002</v>
      </c>
      <c r="F12" s="55">
        <v>2.4626999999999999</v>
      </c>
    </row>
    <row r="13" spans="1:6">
      <c r="A13" s="56">
        <v>38724</v>
      </c>
      <c r="B13" s="55">
        <v>2.4220000000000002</v>
      </c>
      <c r="C13" s="55">
        <v>2.5032999999999999</v>
      </c>
      <c r="D13" s="55">
        <v>2.3887999999999998</v>
      </c>
      <c r="E13" s="55">
        <v>2.5365000000000002</v>
      </c>
      <c r="F13" s="55">
        <v>2.4626999999999999</v>
      </c>
    </row>
    <row r="14" spans="1:6">
      <c r="A14" s="56">
        <v>38725</v>
      </c>
      <c r="B14" s="55">
        <v>2.4220000000000002</v>
      </c>
      <c r="C14" s="55">
        <v>2.5032999999999999</v>
      </c>
      <c r="D14" s="55">
        <v>2.3887999999999998</v>
      </c>
      <c r="E14" s="55">
        <v>2.5365000000000002</v>
      </c>
      <c r="F14" s="55">
        <v>2.4626999999999999</v>
      </c>
    </row>
    <row r="15" spans="1:6">
      <c r="A15" s="56">
        <v>38726</v>
      </c>
      <c r="B15" s="55">
        <v>2.4159999999999999</v>
      </c>
      <c r="C15" s="55">
        <v>2.4971000000000001</v>
      </c>
      <c r="D15" s="55">
        <v>2.3828999999999998</v>
      </c>
      <c r="E15" s="55">
        <v>2.5303</v>
      </c>
      <c r="F15" s="55">
        <v>2.4565999999999999</v>
      </c>
    </row>
    <row r="16" spans="1:6">
      <c r="A16" s="56">
        <v>38727</v>
      </c>
      <c r="B16" s="55">
        <v>2.4011</v>
      </c>
      <c r="C16" s="55">
        <v>2.4815999999999998</v>
      </c>
      <c r="D16" s="55">
        <v>2.3681000000000001</v>
      </c>
      <c r="E16" s="55">
        <v>2.5146000000000002</v>
      </c>
      <c r="F16" s="55">
        <v>2.4413999999999998</v>
      </c>
    </row>
    <row r="17" spans="1:6">
      <c r="A17" s="56">
        <v>38728</v>
      </c>
      <c r="B17" s="55">
        <v>2.3959999999999999</v>
      </c>
      <c r="C17" s="55">
        <v>2.4763999999999999</v>
      </c>
      <c r="D17" s="55">
        <v>2.3632</v>
      </c>
      <c r="E17" s="55">
        <v>2.5093000000000001</v>
      </c>
      <c r="F17" s="55">
        <v>2.4361999999999999</v>
      </c>
    </row>
    <row r="18" spans="1:6">
      <c r="A18" s="56">
        <v>38729</v>
      </c>
      <c r="B18" s="55">
        <v>2.4089</v>
      </c>
      <c r="C18" s="55">
        <v>2.4897999999999998</v>
      </c>
      <c r="D18" s="55">
        <v>2.3759000000000001</v>
      </c>
      <c r="E18" s="55">
        <v>2.5228000000000002</v>
      </c>
      <c r="F18" s="55">
        <v>2.4493999999999998</v>
      </c>
    </row>
    <row r="19" spans="1:6">
      <c r="A19" s="56">
        <v>38730</v>
      </c>
      <c r="B19" s="55">
        <v>2.4165999999999999</v>
      </c>
      <c r="C19" s="55">
        <v>2.4977</v>
      </c>
      <c r="D19" s="55">
        <v>2.3834</v>
      </c>
      <c r="E19" s="55">
        <v>2.5308999999999999</v>
      </c>
      <c r="F19" s="55">
        <v>2.4571000000000001</v>
      </c>
    </row>
    <row r="20" spans="1:6">
      <c r="A20" s="56">
        <v>38731</v>
      </c>
      <c r="B20" s="55">
        <v>2.4165999999999999</v>
      </c>
      <c r="C20" s="55">
        <v>2.4977</v>
      </c>
      <c r="D20" s="55">
        <v>2.3834</v>
      </c>
      <c r="E20" s="55">
        <v>2.5308999999999999</v>
      </c>
      <c r="F20" s="55">
        <v>2.4571000000000001</v>
      </c>
    </row>
    <row r="21" spans="1:6">
      <c r="A21" s="56">
        <v>38732</v>
      </c>
      <c r="B21" s="55">
        <v>2.4165999999999999</v>
      </c>
      <c r="C21" s="55">
        <v>2.4977</v>
      </c>
      <c r="D21" s="55">
        <v>2.3834</v>
      </c>
      <c r="E21" s="55">
        <v>2.5308999999999999</v>
      </c>
      <c r="F21" s="55">
        <v>2.4571000000000001</v>
      </c>
    </row>
    <row r="22" spans="1:6">
      <c r="A22" s="56">
        <v>38733</v>
      </c>
      <c r="B22" s="55">
        <v>2.4218000000000002</v>
      </c>
      <c r="C22" s="55">
        <v>2.5030000000000001</v>
      </c>
      <c r="D22" s="55">
        <v>2.3885000000000001</v>
      </c>
      <c r="E22" s="55">
        <v>2.5363000000000002</v>
      </c>
      <c r="F22" s="55">
        <v>2.4624000000000001</v>
      </c>
    </row>
    <row r="23" spans="1:6">
      <c r="A23" s="56">
        <v>38734</v>
      </c>
      <c r="B23" s="55">
        <v>2.4287999999999998</v>
      </c>
      <c r="C23" s="55">
        <v>2.5103</v>
      </c>
      <c r="D23" s="55">
        <v>2.3954</v>
      </c>
      <c r="E23" s="55">
        <v>2.5436000000000001</v>
      </c>
      <c r="F23" s="55">
        <v>2.4695</v>
      </c>
    </row>
    <row r="24" spans="1:6">
      <c r="A24" s="56">
        <v>38735</v>
      </c>
      <c r="B24" s="55">
        <v>2.4451000000000001</v>
      </c>
      <c r="C24" s="55">
        <v>2.5272000000000001</v>
      </c>
      <c r="D24" s="55">
        <v>2.4116</v>
      </c>
      <c r="E24" s="55">
        <v>2.5607000000000002</v>
      </c>
      <c r="F24" s="55">
        <v>2.4862000000000002</v>
      </c>
    </row>
    <row r="25" spans="1:6">
      <c r="A25" s="56">
        <v>38736</v>
      </c>
      <c r="B25" s="55">
        <v>2.4300999999999999</v>
      </c>
      <c r="C25" s="55">
        <v>2.5116000000000001</v>
      </c>
      <c r="D25" s="55">
        <v>2.3967000000000001</v>
      </c>
      <c r="E25" s="55">
        <v>2.5449999999999999</v>
      </c>
      <c r="F25" s="55">
        <v>2.4708000000000001</v>
      </c>
    </row>
    <row r="26" spans="1:6">
      <c r="A26" s="56">
        <v>38737</v>
      </c>
      <c r="B26" s="55">
        <v>2.4455</v>
      </c>
      <c r="C26" s="55">
        <v>2.5276000000000001</v>
      </c>
      <c r="D26" s="55">
        <v>2.4119999999999999</v>
      </c>
      <c r="E26" s="55">
        <v>2.5611999999999999</v>
      </c>
      <c r="F26" s="55">
        <v>2.4866000000000001</v>
      </c>
    </row>
    <row r="27" spans="1:6">
      <c r="A27" s="56">
        <v>38738</v>
      </c>
      <c r="B27" s="55">
        <v>2.4455</v>
      </c>
      <c r="C27" s="55">
        <v>2.5276000000000001</v>
      </c>
      <c r="D27" s="55">
        <v>2.4119999999999999</v>
      </c>
      <c r="E27" s="55">
        <v>2.5611999999999999</v>
      </c>
      <c r="F27" s="55">
        <v>2.4866000000000001</v>
      </c>
    </row>
    <row r="28" spans="1:6">
      <c r="A28" s="56">
        <v>38739</v>
      </c>
      <c r="B28" s="55">
        <v>2.4455</v>
      </c>
      <c r="C28" s="55">
        <v>2.5276000000000001</v>
      </c>
      <c r="D28" s="55">
        <v>2.4119999999999999</v>
      </c>
      <c r="E28" s="55">
        <v>2.5611999999999999</v>
      </c>
      <c r="F28" s="55">
        <v>2.4866000000000001</v>
      </c>
    </row>
    <row r="29" spans="1:6">
      <c r="A29" s="56">
        <v>38740</v>
      </c>
      <c r="B29" s="55">
        <v>2.4424000000000001</v>
      </c>
      <c r="C29" s="55">
        <v>2.5243000000000002</v>
      </c>
      <c r="D29" s="55">
        <v>2.4087999999999998</v>
      </c>
      <c r="E29" s="55">
        <v>2.5577999999999999</v>
      </c>
      <c r="F29" s="55">
        <v>2.4832999999999998</v>
      </c>
    </row>
    <row r="30" spans="1:6">
      <c r="A30" s="56">
        <v>38741</v>
      </c>
      <c r="B30" s="55">
        <v>2.4483999999999999</v>
      </c>
      <c r="C30" s="55">
        <v>2.5306000000000002</v>
      </c>
      <c r="D30" s="55">
        <v>2.4148000000000001</v>
      </c>
      <c r="E30" s="55">
        <v>2.5642</v>
      </c>
      <c r="F30" s="55">
        <v>2.4895</v>
      </c>
    </row>
    <row r="31" spans="1:6">
      <c r="A31" s="56">
        <v>38742</v>
      </c>
      <c r="B31" s="55">
        <v>2.4174000000000002</v>
      </c>
      <c r="C31" s="55">
        <v>2.4984999999999999</v>
      </c>
      <c r="D31" s="55">
        <v>2.3841999999999999</v>
      </c>
      <c r="E31" s="55">
        <v>2.5316000000000001</v>
      </c>
      <c r="F31" s="55">
        <v>2.4579</v>
      </c>
    </row>
    <row r="32" spans="1:6">
      <c r="A32" s="56">
        <v>38743</v>
      </c>
      <c r="B32" s="55">
        <v>2.4239000000000002</v>
      </c>
      <c r="C32" s="55">
        <v>2.5053000000000001</v>
      </c>
      <c r="D32" s="55">
        <v>2.3906999999999998</v>
      </c>
      <c r="E32" s="55">
        <v>2.5385</v>
      </c>
      <c r="F32" s="55">
        <v>2.4645999999999999</v>
      </c>
    </row>
    <row r="33" spans="1:6">
      <c r="A33" s="56">
        <v>38744</v>
      </c>
      <c r="B33" s="55">
        <v>2.4306999999999999</v>
      </c>
      <c r="C33" s="55">
        <v>2.5122</v>
      </c>
      <c r="D33" s="55">
        <v>2.3973</v>
      </c>
      <c r="E33" s="55">
        <v>2.5455999999999999</v>
      </c>
      <c r="F33" s="55">
        <v>2.4714999999999998</v>
      </c>
    </row>
    <row r="34" spans="1:6">
      <c r="A34" s="56">
        <v>38745</v>
      </c>
      <c r="B34" s="55">
        <v>2.4306999999999999</v>
      </c>
      <c r="C34" s="55">
        <v>2.5122</v>
      </c>
      <c r="D34" s="55">
        <v>2.3973</v>
      </c>
      <c r="E34" s="55">
        <v>2.5455999999999999</v>
      </c>
      <c r="F34" s="55">
        <v>2.4714999999999998</v>
      </c>
    </row>
    <row r="35" spans="1:6">
      <c r="A35" s="56">
        <v>38746</v>
      </c>
      <c r="B35" s="55">
        <v>2.4306999999999999</v>
      </c>
      <c r="C35" s="55">
        <v>2.5122</v>
      </c>
      <c r="D35" s="55">
        <v>2.3973</v>
      </c>
      <c r="E35" s="55">
        <v>2.5455999999999999</v>
      </c>
      <c r="F35" s="55">
        <v>2.4714999999999998</v>
      </c>
    </row>
    <row r="36" spans="1:6">
      <c r="A36" s="56">
        <v>38747</v>
      </c>
      <c r="B36" s="55">
        <v>2.4209999999999998</v>
      </c>
      <c r="C36" s="55">
        <v>2.5022000000000002</v>
      </c>
      <c r="D36" s="55">
        <v>2.3877999999999999</v>
      </c>
      <c r="E36" s="55">
        <v>2.5354999999999999</v>
      </c>
      <c r="F36" s="55">
        <v>2.4615999999999998</v>
      </c>
    </row>
    <row r="37" spans="1:6">
      <c r="A37" s="56">
        <v>38748</v>
      </c>
      <c r="B37" s="55">
        <v>2.4140000000000001</v>
      </c>
      <c r="C37" s="55">
        <v>2.4950000000000001</v>
      </c>
      <c r="D37" s="55">
        <v>2.3809</v>
      </c>
      <c r="E37" s="55">
        <v>2.5280999999999998</v>
      </c>
      <c r="F37" s="55">
        <v>2.4544999999999999</v>
      </c>
    </row>
    <row r="38" spans="1:6">
      <c r="A38" s="56">
        <v>38749</v>
      </c>
      <c r="B38" s="55">
        <v>2.4216000000000002</v>
      </c>
      <c r="C38" s="55">
        <v>2.5028999999999999</v>
      </c>
      <c r="D38" s="55">
        <v>2.3883999999999999</v>
      </c>
      <c r="E38" s="55">
        <v>2.5360999999999998</v>
      </c>
      <c r="F38" s="55">
        <v>2.4622000000000002</v>
      </c>
    </row>
    <row r="39" spans="1:6">
      <c r="A39" s="56">
        <v>38750</v>
      </c>
      <c r="B39" s="55">
        <v>2.4180999999999999</v>
      </c>
      <c r="C39" s="55">
        <v>2.4992999999999999</v>
      </c>
      <c r="D39" s="55">
        <v>2.3849</v>
      </c>
      <c r="E39" s="55">
        <v>2.5325000000000002</v>
      </c>
      <c r="F39" s="55">
        <v>2.4586999999999999</v>
      </c>
    </row>
    <row r="40" spans="1:6">
      <c r="A40" s="56">
        <v>38751</v>
      </c>
      <c r="B40" s="55">
        <v>2.423</v>
      </c>
      <c r="C40" s="55">
        <v>2.5043000000000002</v>
      </c>
      <c r="D40" s="55">
        <v>2.3898000000000001</v>
      </c>
      <c r="E40" s="55">
        <v>2.5375999999999999</v>
      </c>
      <c r="F40" s="55">
        <v>2.4636999999999998</v>
      </c>
    </row>
    <row r="41" spans="1:6">
      <c r="A41" s="56">
        <v>38752</v>
      </c>
      <c r="B41" s="55">
        <v>2.423</v>
      </c>
      <c r="C41" s="55">
        <v>2.5043000000000002</v>
      </c>
      <c r="D41" s="55">
        <v>2.3898000000000001</v>
      </c>
      <c r="E41" s="55">
        <v>2.5375999999999999</v>
      </c>
      <c r="F41" s="55">
        <v>2.4636999999999998</v>
      </c>
    </row>
    <row r="42" spans="1:6">
      <c r="A42" s="56">
        <v>38753</v>
      </c>
      <c r="B42" s="55">
        <v>2.423</v>
      </c>
      <c r="C42" s="55">
        <v>2.5043000000000002</v>
      </c>
      <c r="D42" s="55">
        <v>2.3898000000000001</v>
      </c>
      <c r="E42" s="55">
        <v>2.5375999999999999</v>
      </c>
      <c r="F42" s="55">
        <v>2.4636999999999998</v>
      </c>
    </row>
    <row r="43" spans="1:6">
      <c r="A43" s="56">
        <v>38754</v>
      </c>
      <c r="B43" s="55">
        <v>2.4218999999999999</v>
      </c>
      <c r="C43" s="55">
        <v>2.5030999999999999</v>
      </c>
      <c r="D43" s="55">
        <v>2.3885999999999998</v>
      </c>
      <c r="E43" s="55">
        <v>2.5364</v>
      </c>
      <c r="F43" s="55">
        <v>2.4624999999999999</v>
      </c>
    </row>
    <row r="44" spans="1:6">
      <c r="A44" s="56">
        <v>38755</v>
      </c>
      <c r="B44" s="55">
        <v>2.4131999999999998</v>
      </c>
      <c r="C44" s="55">
        <v>2.4941</v>
      </c>
      <c r="D44" s="55">
        <v>2.38</v>
      </c>
      <c r="E44" s="55">
        <v>2.5272999999999999</v>
      </c>
      <c r="F44" s="55">
        <v>2.4537</v>
      </c>
    </row>
    <row r="45" spans="1:6">
      <c r="A45" s="56">
        <v>38756</v>
      </c>
      <c r="B45" s="55">
        <v>2.4154</v>
      </c>
      <c r="C45" s="55">
        <v>2.4964</v>
      </c>
      <c r="D45" s="55">
        <v>2.3822000000000001</v>
      </c>
      <c r="E45" s="55">
        <v>2.5295999999999998</v>
      </c>
      <c r="F45" s="55">
        <v>2.4559000000000002</v>
      </c>
    </row>
    <row r="46" spans="1:6">
      <c r="A46" s="56">
        <v>38757</v>
      </c>
      <c r="B46" s="55">
        <v>2.4205999999999999</v>
      </c>
      <c r="C46" s="55">
        <v>2.5019</v>
      </c>
      <c r="D46" s="55">
        <v>2.3874</v>
      </c>
      <c r="E46" s="55">
        <v>2.5350999999999999</v>
      </c>
      <c r="F46" s="55">
        <v>2.4613</v>
      </c>
    </row>
    <row r="47" spans="1:6">
      <c r="A47" s="56">
        <v>38758</v>
      </c>
      <c r="B47" s="55">
        <v>2.395</v>
      </c>
      <c r="C47" s="55">
        <v>2.4752999999999998</v>
      </c>
      <c r="D47" s="55">
        <v>2.3620999999999999</v>
      </c>
      <c r="E47" s="55">
        <v>2.5082</v>
      </c>
      <c r="F47" s="55">
        <v>2.4352</v>
      </c>
    </row>
    <row r="48" spans="1:6">
      <c r="A48" s="56">
        <v>38759</v>
      </c>
      <c r="B48" s="55">
        <v>2.395</v>
      </c>
      <c r="C48" s="55">
        <v>2.4752999999999998</v>
      </c>
      <c r="D48" s="55">
        <v>2.3620999999999999</v>
      </c>
      <c r="E48" s="55">
        <v>2.5082</v>
      </c>
      <c r="F48" s="55">
        <v>2.4352</v>
      </c>
    </row>
    <row r="49" spans="1:6">
      <c r="A49" s="56">
        <v>38760</v>
      </c>
      <c r="B49" s="55">
        <v>2.395</v>
      </c>
      <c r="C49" s="55">
        <v>2.4752999999999998</v>
      </c>
      <c r="D49" s="55">
        <v>2.3620999999999999</v>
      </c>
      <c r="E49" s="55">
        <v>2.5082</v>
      </c>
      <c r="F49" s="55">
        <v>2.4352</v>
      </c>
    </row>
    <row r="50" spans="1:6">
      <c r="A50" s="56">
        <v>38761</v>
      </c>
      <c r="B50" s="55">
        <v>2.4134000000000002</v>
      </c>
      <c r="C50" s="55">
        <v>2.4944000000000002</v>
      </c>
      <c r="D50" s="55">
        <v>2.3803000000000001</v>
      </c>
      <c r="E50" s="55">
        <v>2.5276000000000001</v>
      </c>
      <c r="F50" s="55">
        <v>2.4539</v>
      </c>
    </row>
    <row r="51" spans="1:6">
      <c r="A51" s="56">
        <v>38762</v>
      </c>
      <c r="B51" s="55">
        <v>2.3957999999999999</v>
      </c>
      <c r="C51" s="55">
        <v>2.4762</v>
      </c>
      <c r="D51" s="55">
        <v>2.363</v>
      </c>
      <c r="E51" s="55">
        <v>2.5091000000000001</v>
      </c>
      <c r="F51" s="55">
        <v>2.4359999999999999</v>
      </c>
    </row>
    <row r="52" spans="1:6">
      <c r="A52" s="56">
        <v>38763</v>
      </c>
      <c r="B52" s="55">
        <v>2.3948</v>
      </c>
      <c r="C52" s="55">
        <v>2.4752000000000001</v>
      </c>
      <c r="D52" s="55">
        <v>2.3620000000000001</v>
      </c>
      <c r="E52" s="55">
        <v>2.5081000000000002</v>
      </c>
      <c r="F52" s="55">
        <v>2.4350000000000001</v>
      </c>
    </row>
    <row r="53" spans="1:6">
      <c r="A53" s="56">
        <v>38764</v>
      </c>
      <c r="B53" s="55">
        <v>2.3837000000000002</v>
      </c>
      <c r="C53" s="55">
        <v>2.4636999999999998</v>
      </c>
      <c r="D53" s="55">
        <v>2.351</v>
      </c>
      <c r="E53" s="55">
        <v>2.4964</v>
      </c>
      <c r="F53" s="55">
        <v>2.4237000000000002</v>
      </c>
    </row>
    <row r="54" spans="1:6">
      <c r="A54" s="56">
        <v>38765</v>
      </c>
      <c r="B54" s="55">
        <v>2.3727999999999998</v>
      </c>
      <c r="C54" s="55">
        <v>2.4523999999999999</v>
      </c>
      <c r="D54" s="55">
        <v>2.3403</v>
      </c>
      <c r="E54" s="55">
        <v>2.4849999999999999</v>
      </c>
      <c r="F54" s="55">
        <v>2.4125999999999999</v>
      </c>
    </row>
    <row r="55" spans="1:6">
      <c r="A55" s="56">
        <v>38766</v>
      </c>
      <c r="B55" s="55">
        <v>2.3727999999999998</v>
      </c>
      <c r="C55" s="55">
        <v>2.4523999999999999</v>
      </c>
      <c r="D55" s="55">
        <v>2.3403</v>
      </c>
      <c r="E55" s="55">
        <v>2.4849999999999999</v>
      </c>
      <c r="F55" s="55">
        <v>2.4125999999999999</v>
      </c>
    </row>
    <row r="56" spans="1:6">
      <c r="A56" s="56">
        <v>38767</v>
      </c>
      <c r="B56" s="55">
        <v>2.3727999999999998</v>
      </c>
      <c r="C56" s="55">
        <v>2.4523999999999999</v>
      </c>
      <c r="D56" s="55">
        <v>2.3403</v>
      </c>
      <c r="E56" s="55">
        <v>2.4849999999999999</v>
      </c>
      <c r="F56" s="55">
        <v>2.4125999999999999</v>
      </c>
    </row>
    <row r="57" spans="1:6">
      <c r="A57" s="56">
        <v>38768</v>
      </c>
      <c r="B57" s="55">
        <v>2.3721000000000001</v>
      </c>
      <c r="C57" s="55">
        <v>2.4517000000000002</v>
      </c>
      <c r="D57" s="55">
        <v>2.3395000000000001</v>
      </c>
      <c r="E57" s="55">
        <v>2.4843000000000002</v>
      </c>
      <c r="F57" s="55">
        <v>2.4119000000000002</v>
      </c>
    </row>
    <row r="58" spans="1:6">
      <c r="A58" s="56">
        <v>38769</v>
      </c>
      <c r="B58" s="55">
        <v>2.3774000000000002</v>
      </c>
      <c r="C58" s="55">
        <v>2.4571999999999998</v>
      </c>
      <c r="D58" s="55">
        <v>2.3448000000000002</v>
      </c>
      <c r="E58" s="55">
        <v>2.4897999999999998</v>
      </c>
      <c r="F58" s="55">
        <v>2.4173</v>
      </c>
    </row>
    <row r="59" spans="1:6">
      <c r="A59" s="56">
        <v>38770</v>
      </c>
      <c r="B59" s="55">
        <v>2.407</v>
      </c>
      <c r="C59" s="55">
        <v>2.4878</v>
      </c>
      <c r="D59" s="55">
        <v>2.3740000000000001</v>
      </c>
      <c r="E59" s="55">
        <v>2.5207999999999999</v>
      </c>
      <c r="F59" s="55">
        <v>2.4474</v>
      </c>
    </row>
    <row r="60" spans="1:6">
      <c r="A60" s="56">
        <v>38771</v>
      </c>
      <c r="B60" s="55">
        <v>2.3795999999999999</v>
      </c>
      <c r="C60" s="55">
        <v>2.4594</v>
      </c>
      <c r="D60" s="55">
        <v>2.3469000000000002</v>
      </c>
      <c r="E60" s="55">
        <v>2.4921000000000002</v>
      </c>
      <c r="F60" s="55">
        <v>2.4195000000000002</v>
      </c>
    </row>
    <row r="61" spans="1:6">
      <c r="A61" s="56">
        <v>38772</v>
      </c>
      <c r="B61" s="55">
        <v>2.3932000000000002</v>
      </c>
      <c r="C61" s="55">
        <v>2.4733999999999998</v>
      </c>
      <c r="D61" s="55">
        <v>2.3603000000000001</v>
      </c>
      <c r="E61" s="55">
        <v>2.5063</v>
      </c>
      <c r="F61" s="55">
        <v>2.4333</v>
      </c>
    </row>
    <row r="62" spans="1:6">
      <c r="A62" s="56">
        <v>38773</v>
      </c>
      <c r="B62" s="55">
        <v>2.3932000000000002</v>
      </c>
      <c r="C62" s="55">
        <v>2.4733999999999998</v>
      </c>
      <c r="D62" s="55">
        <v>2.3603000000000001</v>
      </c>
      <c r="E62" s="55">
        <v>2.5063</v>
      </c>
      <c r="F62" s="55">
        <v>2.4333</v>
      </c>
    </row>
    <row r="63" spans="1:6">
      <c r="A63" s="56">
        <v>38774</v>
      </c>
      <c r="B63" s="55">
        <v>2.3932000000000002</v>
      </c>
      <c r="C63" s="55">
        <v>2.4733999999999998</v>
      </c>
      <c r="D63" s="55">
        <v>2.3603000000000001</v>
      </c>
      <c r="E63" s="55">
        <v>2.5063</v>
      </c>
      <c r="F63" s="55">
        <v>2.4333</v>
      </c>
    </row>
    <row r="64" spans="1:6">
      <c r="A64" s="56">
        <v>38775</v>
      </c>
      <c r="B64" s="55">
        <v>2.3721000000000001</v>
      </c>
      <c r="C64" s="55">
        <v>2.4517000000000002</v>
      </c>
      <c r="D64" s="55">
        <v>2.3395000000000001</v>
      </c>
      <c r="E64" s="55">
        <v>2.4842</v>
      </c>
      <c r="F64" s="55">
        <v>2.4260999999999999</v>
      </c>
    </row>
    <row r="65" spans="1:6">
      <c r="A65" s="56">
        <v>38776</v>
      </c>
      <c r="B65" s="55">
        <v>2.367</v>
      </c>
      <c r="C65" s="55">
        <v>2.4464999999999999</v>
      </c>
      <c r="D65" s="55">
        <v>2.3344999999999998</v>
      </c>
      <c r="E65" s="55">
        <v>2.4790000000000001</v>
      </c>
      <c r="F65" s="55">
        <v>2.4089999999999998</v>
      </c>
    </row>
    <row r="66" spans="1:6">
      <c r="A66" s="56">
        <v>38777</v>
      </c>
      <c r="B66" s="55">
        <v>2.3826000000000001</v>
      </c>
      <c r="C66" s="55">
        <v>2.4624999999999999</v>
      </c>
      <c r="D66" s="55">
        <v>2.3498999999999999</v>
      </c>
      <c r="E66" s="55">
        <v>2.4952000000000001</v>
      </c>
      <c r="F66" s="55">
        <v>2.4224999999999999</v>
      </c>
    </row>
    <row r="67" spans="1:6">
      <c r="A67" s="56">
        <v>38778</v>
      </c>
      <c r="B67" s="55">
        <v>2.3706</v>
      </c>
      <c r="C67" s="55">
        <v>2.4502000000000002</v>
      </c>
      <c r="D67" s="55">
        <v>2.3380999999999998</v>
      </c>
      <c r="E67" s="55">
        <v>2.4826999999999999</v>
      </c>
      <c r="F67" s="55">
        <v>2.4104000000000001</v>
      </c>
    </row>
    <row r="68" spans="1:6">
      <c r="A68" s="56">
        <v>38779</v>
      </c>
      <c r="B68" s="55">
        <v>2.3860000000000001</v>
      </c>
      <c r="C68" s="55">
        <v>2.4660000000000002</v>
      </c>
      <c r="D68" s="55">
        <v>2.3532000000000002</v>
      </c>
      <c r="E68" s="55">
        <v>2.4988000000000001</v>
      </c>
      <c r="F68" s="55">
        <v>2.4260000000000002</v>
      </c>
    </row>
    <row r="69" spans="1:6">
      <c r="A69" s="56">
        <v>38780</v>
      </c>
      <c r="B69" s="55">
        <v>2.3860000000000001</v>
      </c>
      <c r="C69" s="55">
        <v>2.4660000000000002</v>
      </c>
      <c r="D69" s="55">
        <v>2.3532000000000002</v>
      </c>
      <c r="E69" s="55">
        <v>2.4988000000000001</v>
      </c>
      <c r="F69" s="55">
        <v>2.4260000000000002</v>
      </c>
    </row>
    <row r="70" spans="1:6">
      <c r="A70" s="56">
        <v>38781</v>
      </c>
      <c r="B70" s="55">
        <v>2.3860000000000001</v>
      </c>
      <c r="C70" s="55">
        <v>2.4660000000000002</v>
      </c>
      <c r="D70" s="55">
        <v>2.3532000000000002</v>
      </c>
      <c r="E70" s="55">
        <v>2.4988000000000001</v>
      </c>
      <c r="F70" s="55">
        <v>2.4260000000000002</v>
      </c>
    </row>
    <row r="71" spans="1:6">
      <c r="A71" s="56">
        <v>38782</v>
      </c>
      <c r="B71" s="55">
        <v>2.4028999999999998</v>
      </c>
      <c r="C71" s="55">
        <v>2.4834999999999998</v>
      </c>
      <c r="D71" s="55">
        <v>2.3698999999999999</v>
      </c>
      <c r="E71" s="55">
        <v>2.5165000000000002</v>
      </c>
      <c r="F71" s="55">
        <v>2.4432</v>
      </c>
    </row>
    <row r="72" spans="1:6">
      <c r="A72" s="56">
        <v>38783</v>
      </c>
      <c r="B72" s="55">
        <v>2.4319000000000002</v>
      </c>
      <c r="C72" s="55">
        <v>2.5135000000000001</v>
      </c>
      <c r="D72" s="55">
        <v>2.3984999999999999</v>
      </c>
      <c r="E72" s="55">
        <v>2.5468000000000002</v>
      </c>
      <c r="F72" s="55">
        <v>2.4727000000000001</v>
      </c>
    </row>
    <row r="73" spans="1:6">
      <c r="A73" s="56">
        <v>38784</v>
      </c>
      <c r="B73" s="55">
        <v>2.4407000000000001</v>
      </c>
      <c r="C73" s="55">
        <v>2.5226000000000002</v>
      </c>
      <c r="D73" s="55">
        <v>2.4072</v>
      </c>
      <c r="E73" s="55">
        <v>2.5560999999999998</v>
      </c>
      <c r="F73" s="55">
        <v>2.4817</v>
      </c>
    </row>
    <row r="74" spans="1:6">
      <c r="A74" s="56">
        <v>38785</v>
      </c>
      <c r="B74" s="55">
        <v>2.4369999999999998</v>
      </c>
      <c r="C74" s="55">
        <v>2.5188000000000001</v>
      </c>
      <c r="D74" s="55">
        <v>2.4035000000000002</v>
      </c>
      <c r="E74" s="55">
        <v>2.5522</v>
      </c>
      <c r="F74" s="55">
        <v>2.4779</v>
      </c>
    </row>
    <row r="75" spans="1:6">
      <c r="A75" s="56">
        <v>38786</v>
      </c>
      <c r="B75" s="55">
        <v>2.4527999999999999</v>
      </c>
      <c r="C75" s="55">
        <v>2.5350999999999999</v>
      </c>
      <c r="D75" s="55">
        <v>2.4190999999999998</v>
      </c>
      <c r="E75" s="55">
        <v>2.5687000000000002</v>
      </c>
      <c r="F75" s="55">
        <v>2.4939</v>
      </c>
    </row>
    <row r="76" spans="1:6">
      <c r="A76" s="56">
        <v>38787</v>
      </c>
      <c r="B76" s="55">
        <v>2.4527999999999999</v>
      </c>
      <c r="C76" s="55">
        <v>2.5350999999999999</v>
      </c>
      <c r="D76" s="55">
        <v>2.4190999999999998</v>
      </c>
      <c r="E76" s="55">
        <v>2.5687000000000002</v>
      </c>
      <c r="F76" s="55">
        <v>2.4939</v>
      </c>
    </row>
    <row r="77" spans="1:6">
      <c r="A77" s="56">
        <v>38788</v>
      </c>
      <c r="B77" s="55">
        <v>2.4527999999999999</v>
      </c>
      <c r="C77" s="55">
        <v>2.5350999999999999</v>
      </c>
      <c r="D77" s="55">
        <v>2.4190999999999998</v>
      </c>
      <c r="E77" s="55">
        <v>2.5687000000000002</v>
      </c>
      <c r="F77" s="55">
        <v>2.4939</v>
      </c>
    </row>
    <row r="78" spans="1:6">
      <c r="A78" s="56">
        <v>38789</v>
      </c>
      <c r="B78" s="55">
        <v>2.4514999999999998</v>
      </c>
      <c r="C78" s="55">
        <v>2.5337000000000001</v>
      </c>
      <c r="D78" s="55">
        <v>2.4178000000000002</v>
      </c>
      <c r="E78" s="55">
        <v>2.5674000000000001</v>
      </c>
      <c r="F78" s="55">
        <v>2.4925999999999999</v>
      </c>
    </row>
    <row r="79" spans="1:6">
      <c r="A79" s="56">
        <v>38790</v>
      </c>
      <c r="B79" s="55">
        <v>2.4649000000000001</v>
      </c>
      <c r="C79" s="55">
        <v>2.5476999999999999</v>
      </c>
      <c r="D79" s="55">
        <v>2.4310999999999998</v>
      </c>
      <c r="E79" s="55">
        <v>2.5815000000000001</v>
      </c>
      <c r="F79" s="55">
        <v>2.5063</v>
      </c>
    </row>
    <row r="80" spans="1:6">
      <c r="A80" s="56">
        <v>38791</v>
      </c>
      <c r="B80" s="55">
        <v>2.4306000000000001</v>
      </c>
      <c r="C80" s="55">
        <v>2.5122</v>
      </c>
      <c r="D80" s="55">
        <v>2.3973</v>
      </c>
      <c r="E80" s="55">
        <v>2.5455000000000001</v>
      </c>
      <c r="F80" s="55">
        <v>2.4714</v>
      </c>
    </row>
    <row r="81" spans="1:6">
      <c r="A81" s="56">
        <v>38792</v>
      </c>
      <c r="B81" s="55">
        <v>2.4113000000000002</v>
      </c>
      <c r="C81" s="55">
        <v>2.4922</v>
      </c>
      <c r="D81" s="55">
        <v>2.3782000000000001</v>
      </c>
      <c r="E81" s="55">
        <v>2.5253000000000001</v>
      </c>
      <c r="F81" s="55">
        <v>2.4518</v>
      </c>
    </row>
    <row r="82" spans="1:6">
      <c r="A82" s="56">
        <v>38793</v>
      </c>
      <c r="B82" s="55">
        <v>2.3982999999999999</v>
      </c>
      <c r="C82" s="55">
        <v>2.4788000000000001</v>
      </c>
      <c r="D82" s="55">
        <v>2.3654000000000002</v>
      </c>
      <c r="E82" s="55">
        <v>2.5116999999999998</v>
      </c>
      <c r="F82" s="55">
        <v>2.4386000000000001</v>
      </c>
    </row>
    <row r="83" spans="1:6">
      <c r="A83" s="56">
        <v>38794</v>
      </c>
      <c r="B83" s="55">
        <v>2.3982999999999999</v>
      </c>
      <c r="C83" s="55">
        <v>2.4788000000000001</v>
      </c>
      <c r="D83" s="55">
        <v>2.3654000000000002</v>
      </c>
      <c r="E83" s="55">
        <v>2.5116999999999998</v>
      </c>
      <c r="F83" s="55">
        <v>2.4386000000000001</v>
      </c>
    </row>
    <row r="84" spans="1:6">
      <c r="A84" s="56">
        <v>38795</v>
      </c>
      <c r="B84" s="55">
        <v>2.3982999999999999</v>
      </c>
      <c r="C84" s="55">
        <v>2.4788000000000001</v>
      </c>
      <c r="D84" s="55">
        <v>2.3654000000000002</v>
      </c>
      <c r="E84" s="55">
        <v>2.5116999999999998</v>
      </c>
      <c r="F84" s="55">
        <v>2.4386000000000001</v>
      </c>
    </row>
    <row r="85" spans="1:6">
      <c r="A85" s="56">
        <v>38796</v>
      </c>
      <c r="B85" s="55">
        <v>2.4239999999999999</v>
      </c>
      <c r="C85" s="55">
        <v>2.5053000000000001</v>
      </c>
      <c r="D85" s="55">
        <v>2.3906999999999998</v>
      </c>
      <c r="E85" s="55">
        <v>2.5386000000000002</v>
      </c>
      <c r="F85" s="55">
        <v>2.4645999999999999</v>
      </c>
    </row>
    <row r="86" spans="1:6">
      <c r="A86" s="56">
        <v>38797</v>
      </c>
      <c r="B86" s="55">
        <v>2.4318</v>
      </c>
      <c r="C86" s="55">
        <v>2.5133999999999999</v>
      </c>
      <c r="D86" s="55">
        <v>2.3984000000000001</v>
      </c>
      <c r="E86" s="55">
        <v>2.5467</v>
      </c>
      <c r="F86" s="55">
        <v>2.4725999999999999</v>
      </c>
    </row>
    <row r="87" spans="1:6">
      <c r="A87" s="56">
        <v>38798</v>
      </c>
      <c r="B87" s="55">
        <v>2.4445999999999999</v>
      </c>
      <c r="C87" s="55">
        <v>2.5266000000000002</v>
      </c>
      <c r="D87" s="55">
        <v>2.411</v>
      </c>
      <c r="E87" s="55">
        <v>2.5602</v>
      </c>
      <c r="F87" s="55">
        <v>2.4855999999999998</v>
      </c>
    </row>
    <row r="88" spans="1:6">
      <c r="A88" s="56">
        <v>38799</v>
      </c>
      <c r="B88" s="55">
        <v>2.4342000000000001</v>
      </c>
      <c r="C88" s="55">
        <v>2.5310000000000001</v>
      </c>
      <c r="D88" s="55">
        <v>2.4081000000000001</v>
      </c>
      <c r="E88" s="55">
        <v>2.5571000000000002</v>
      </c>
      <c r="F88" s="55">
        <v>2.4826000000000001</v>
      </c>
    </row>
    <row r="89" spans="1:6">
      <c r="A89" s="56">
        <v>38800</v>
      </c>
      <c r="B89" s="55">
        <v>2.4367000000000001</v>
      </c>
      <c r="C89" s="55">
        <v>2.5335999999999999</v>
      </c>
      <c r="D89" s="55">
        <v>2.4106000000000001</v>
      </c>
      <c r="E89" s="55">
        <v>2.5596999999999999</v>
      </c>
      <c r="F89" s="55">
        <v>2.4851999999999999</v>
      </c>
    </row>
    <row r="90" spans="1:6">
      <c r="A90" s="56">
        <v>38801</v>
      </c>
      <c r="B90" s="55">
        <v>2.4367000000000001</v>
      </c>
      <c r="C90" s="55">
        <v>2.5335999999999999</v>
      </c>
      <c r="D90" s="55">
        <v>2.4106000000000001</v>
      </c>
      <c r="E90" s="55">
        <v>2.5596999999999999</v>
      </c>
      <c r="F90" s="55">
        <v>2.4851999999999999</v>
      </c>
    </row>
    <row r="91" spans="1:6">
      <c r="A91" s="56">
        <v>38802</v>
      </c>
      <c r="B91" s="55">
        <v>2.4367000000000001</v>
      </c>
      <c r="C91" s="55">
        <v>2.5335999999999999</v>
      </c>
      <c r="D91" s="55">
        <v>2.4106000000000001</v>
      </c>
      <c r="E91" s="55">
        <v>2.5596999999999999</v>
      </c>
      <c r="F91" s="55">
        <v>2.4851999999999999</v>
      </c>
    </row>
    <row r="92" spans="1:6">
      <c r="A92" s="56">
        <v>38803</v>
      </c>
      <c r="B92" s="55">
        <v>2.4344999999999999</v>
      </c>
      <c r="C92" s="55">
        <v>2.5162</v>
      </c>
      <c r="D92" s="55">
        <v>2.4011</v>
      </c>
      <c r="E92" s="55">
        <v>2.5495999999999999</v>
      </c>
      <c r="F92" s="55">
        <v>2.4752999999999998</v>
      </c>
    </row>
    <row r="93" spans="1:6">
      <c r="A93" s="56">
        <v>38804</v>
      </c>
      <c r="B93" s="55">
        <v>2.4531000000000001</v>
      </c>
      <c r="C93" s="55">
        <v>2.5354000000000001</v>
      </c>
      <c r="D93" s="55">
        <v>2.4194</v>
      </c>
      <c r="E93" s="55">
        <v>2.5691000000000002</v>
      </c>
      <c r="F93" s="55">
        <v>2.4943</v>
      </c>
    </row>
    <row r="94" spans="1:6">
      <c r="A94" s="56">
        <v>38805</v>
      </c>
      <c r="B94" s="55">
        <v>2.4687000000000001</v>
      </c>
      <c r="C94" s="55">
        <v>2.5516000000000001</v>
      </c>
      <c r="D94" s="55">
        <v>2.4348000000000001</v>
      </c>
      <c r="E94" s="55">
        <v>2.5853999999999999</v>
      </c>
      <c r="F94" s="55">
        <v>2.5101</v>
      </c>
    </row>
    <row r="95" spans="1:6">
      <c r="A95" s="56">
        <v>38806</v>
      </c>
      <c r="B95" s="55">
        <v>2.4615999999999998</v>
      </c>
      <c r="C95" s="55">
        <v>2.5442</v>
      </c>
      <c r="D95" s="55">
        <v>2.4278</v>
      </c>
      <c r="E95" s="55">
        <v>2.5779999999999998</v>
      </c>
      <c r="F95" s="55">
        <v>2.5028999999999999</v>
      </c>
    </row>
    <row r="96" spans="1:6">
      <c r="A96" s="56">
        <v>38807</v>
      </c>
      <c r="B96" s="55">
        <v>2.4550000000000001</v>
      </c>
      <c r="C96" s="55">
        <v>2.5373000000000001</v>
      </c>
      <c r="D96" s="55">
        <v>2.4213</v>
      </c>
      <c r="E96" s="55">
        <v>2.5710000000000002</v>
      </c>
      <c r="F96" s="55">
        <v>2.4962</v>
      </c>
    </row>
    <row r="97" spans="1:6">
      <c r="A97" s="56">
        <v>38808</v>
      </c>
      <c r="B97" s="55">
        <v>2.4550000000000001</v>
      </c>
      <c r="C97" s="55">
        <v>2.5373000000000001</v>
      </c>
      <c r="D97" s="55">
        <v>2.4213</v>
      </c>
      <c r="E97" s="55">
        <v>2.5710000000000002</v>
      </c>
      <c r="F97" s="55">
        <v>2.4962</v>
      </c>
    </row>
    <row r="98" spans="1:6">
      <c r="A98" s="56">
        <v>38809</v>
      </c>
      <c r="B98" s="55">
        <v>2.4550000000000001</v>
      </c>
      <c r="C98" s="55">
        <v>2.5373000000000001</v>
      </c>
      <c r="D98" s="55">
        <v>2.4213</v>
      </c>
      <c r="E98" s="55">
        <v>2.5710000000000002</v>
      </c>
      <c r="F98" s="55">
        <v>2.4962</v>
      </c>
    </row>
    <row r="99" spans="1:6">
      <c r="A99" s="56">
        <v>38810</v>
      </c>
      <c r="B99" s="55">
        <v>2.4363000000000001</v>
      </c>
      <c r="C99" s="55">
        <v>2.5331999999999999</v>
      </c>
      <c r="D99" s="55">
        <v>2.4102000000000001</v>
      </c>
      <c r="E99" s="55">
        <v>2.5592999999999999</v>
      </c>
      <c r="F99" s="55">
        <v>2.4847999999999999</v>
      </c>
    </row>
    <row r="100" spans="1:6">
      <c r="A100" s="56">
        <v>38811</v>
      </c>
      <c r="B100" s="55">
        <v>2.4424000000000001</v>
      </c>
      <c r="C100" s="55">
        <v>2.5394999999999999</v>
      </c>
      <c r="D100" s="55">
        <v>2.4161999999999999</v>
      </c>
      <c r="E100" s="55">
        <v>2.5657000000000001</v>
      </c>
      <c r="F100" s="55">
        <v>2.4910000000000001</v>
      </c>
    </row>
    <row r="101" spans="1:6">
      <c r="A101" s="56">
        <v>38812</v>
      </c>
      <c r="B101" s="55">
        <v>2.4641999999999999</v>
      </c>
      <c r="C101" s="55">
        <v>2.5621999999999998</v>
      </c>
      <c r="D101" s="55">
        <v>2.4378000000000002</v>
      </c>
      <c r="E101" s="55">
        <v>2.5886</v>
      </c>
      <c r="F101" s="55">
        <v>2.5131999999999999</v>
      </c>
    </row>
    <row r="102" spans="1:6">
      <c r="A102" s="56">
        <v>38813</v>
      </c>
      <c r="B102" s="55">
        <v>2.4741</v>
      </c>
      <c r="C102" s="55">
        <v>2.5724999999999998</v>
      </c>
      <c r="D102" s="55">
        <v>2.4476</v>
      </c>
      <c r="E102" s="55">
        <v>2.5990000000000002</v>
      </c>
      <c r="F102" s="55">
        <v>2.5232999999999999</v>
      </c>
    </row>
    <row r="103" spans="1:6">
      <c r="A103" s="56">
        <v>38814</v>
      </c>
      <c r="B103" s="55">
        <v>2.4723000000000002</v>
      </c>
      <c r="C103" s="55">
        <v>2.5707</v>
      </c>
      <c r="D103" s="55">
        <v>2.4458000000000002</v>
      </c>
      <c r="E103" s="55">
        <v>2.5971000000000002</v>
      </c>
      <c r="F103" s="55">
        <v>2.5215000000000001</v>
      </c>
    </row>
    <row r="104" spans="1:6">
      <c r="A104" s="56">
        <v>38815</v>
      </c>
      <c r="B104" s="55">
        <v>2.4723000000000002</v>
      </c>
      <c r="C104" s="55">
        <v>2.5707</v>
      </c>
      <c r="D104" s="55">
        <v>2.4458000000000002</v>
      </c>
      <c r="E104" s="55">
        <v>2.5971000000000002</v>
      </c>
      <c r="F104" s="55">
        <v>2.5215000000000001</v>
      </c>
    </row>
    <row r="105" spans="1:6">
      <c r="A105" s="56">
        <v>38816</v>
      </c>
      <c r="B105" s="55">
        <v>2.4723000000000002</v>
      </c>
      <c r="C105" s="55">
        <v>2.5707</v>
      </c>
      <c r="D105" s="55">
        <v>2.4458000000000002</v>
      </c>
      <c r="E105" s="55">
        <v>2.5971000000000002</v>
      </c>
      <c r="F105" s="55">
        <v>2.5215000000000001</v>
      </c>
    </row>
    <row r="106" spans="1:6">
      <c r="A106" s="56">
        <v>38817</v>
      </c>
      <c r="B106" s="55">
        <v>2.4643000000000002</v>
      </c>
      <c r="C106" s="55">
        <v>2.5623</v>
      </c>
      <c r="D106" s="55">
        <v>2.4379</v>
      </c>
      <c r="E106" s="55">
        <v>2.5886999999999998</v>
      </c>
      <c r="F106" s="55">
        <v>2.5133000000000001</v>
      </c>
    </row>
    <row r="107" spans="1:6">
      <c r="A107" s="56">
        <v>38818</v>
      </c>
      <c r="B107" s="55">
        <v>2.4554</v>
      </c>
      <c r="C107" s="55">
        <v>2.5531000000000001</v>
      </c>
      <c r="D107" s="55">
        <v>2.4291</v>
      </c>
      <c r="E107" s="55">
        <v>2.5794000000000001</v>
      </c>
      <c r="F107" s="55">
        <v>2.5042</v>
      </c>
    </row>
    <row r="108" spans="1:6">
      <c r="A108" s="56">
        <v>38819</v>
      </c>
      <c r="B108" s="55">
        <v>2.4460000000000002</v>
      </c>
      <c r="C108" s="55">
        <v>2.5432999999999999</v>
      </c>
      <c r="D108" s="55">
        <v>2.4198</v>
      </c>
      <c r="E108" s="55">
        <v>2.5693999999999999</v>
      </c>
      <c r="F108" s="55">
        <v>2.4946000000000002</v>
      </c>
    </row>
    <row r="109" spans="1:6">
      <c r="A109" s="56">
        <v>38820</v>
      </c>
      <c r="B109" s="55">
        <v>2.4512999999999998</v>
      </c>
      <c r="C109" s="55">
        <v>2.5488</v>
      </c>
      <c r="D109" s="55">
        <v>2.4249999999999998</v>
      </c>
      <c r="E109" s="55">
        <v>2.5750000000000002</v>
      </c>
      <c r="F109" s="55">
        <v>2.5</v>
      </c>
    </row>
    <row r="110" spans="1:6">
      <c r="A110" s="56">
        <v>38821</v>
      </c>
      <c r="B110" s="55">
        <v>2.4556</v>
      </c>
      <c r="C110" s="55">
        <v>2.5533000000000001</v>
      </c>
      <c r="D110" s="55">
        <v>2.4293</v>
      </c>
      <c r="E110" s="55">
        <v>2.5796000000000001</v>
      </c>
      <c r="F110" s="55">
        <v>2.5044</v>
      </c>
    </row>
    <row r="111" spans="1:6">
      <c r="A111" s="56">
        <v>38822</v>
      </c>
      <c r="B111" s="55">
        <v>2.4556</v>
      </c>
      <c r="C111" s="55">
        <v>2.5533000000000001</v>
      </c>
      <c r="D111" s="55">
        <v>2.4293</v>
      </c>
      <c r="E111" s="55">
        <v>2.5796000000000001</v>
      </c>
      <c r="F111" s="55">
        <v>2.5044</v>
      </c>
    </row>
    <row r="112" spans="1:6">
      <c r="A112" s="56">
        <v>38823</v>
      </c>
      <c r="B112" s="55">
        <v>2.4556</v>
      </c>
      <c r="C112" s="55">
        <v>2.5533000000000001</v>
      </c>
      <c r="D112" s="55">
        <v>2.4293</v>
      </c>
      <c r="E112" s="55">
        <v>2.5796000000000001</v>
      </c>
      <c r="F112" s="55">
        <v>2.5044</v>
      </c>
    </row>
    <row r="113" spans="1:6">
      <c r="A113" s="56">
        <v>38824</v>
      </c>
      <c r="B113" s="55">
        <v>2.4556</v>
      </c>
      <c r="C113" s="55">
        <v>2.5533000000000001</v>
      </c>
      <c r="D113" s="55">
        <v>2.4293</v>
      </c>
      <c r="E113" s="55">
        <v>2.5796000000000001</v>
      </c>
      <c r="F113" s="55">
        <v>2.5044</v>
      </c>
    </row>
    <row r="114" spans="1:6">
      <c r="A114" s="56">
        <v>38825</v>
      </c>
      <c r="B114" s="55">
        <v>2.4592999999999998</v>
      </c>
      <c r="C114" s="55">
        <v>2.5571000000000002</v>
      </c>
      <c r="D114" s="55">
        <v>2.4329999999999998</v>
      </c>
      <c r="E114" s="55">
        <v>2.5834999999999999</v>
      </c>
      <c r="F114" s="55">
        <v>2.5082</v>
      </c>
    </row>
    <row r="115" spans="1:6">
      <c r="A115" s="56">
        <v>38826</v>
      </c>
      <c r="B115" s="55">
        <v>2.4432999999999998</v>
      </c>
      <c r="C115" s="55">
        <v>2.5405000000000002</v>
      </c>
      <c r="D115" s="55">
        <v>2.4171999999999998</v>
      </c>
      <c r="E115" s="55">
        <v>2.5667</v>
      </c>
      <c r="F115" s="55">
        <v>2.4918999999999998</v>
      </c>
    </row>
    <row r="116" spans="1:6">
      <c r="A116" s="56">
        <v>38827</v>
      </c>
      <c r="B116" s="55">
        <v>2.4333</v>
      </c>
      <c r="C116" s="55">
        <v>2.5301</v>
      </c>
      <c r="D116" s="55">
        <v>2.4073000000000002</v>
      </c>
      <c r="E116" s="55">
        <v>2.5562</v>
      </c>
      <c r="F116" s="55">
        <v>2.4817</v>
      </c>
    </row>
    <row r="117" spans="1:6">
      <c r="A117" s="56">
        <v>38828</v>
      </c>
      <c r="B117" s="55">
        <v>2.4159999999999999</v>
      </c>
      <c r="C117" s="55">
        <v>2.5121000000000002</v>
      </c>
      <c r="D117" s="55">
        <v>2.3900999999999999</v>
      </c>
      <c r="E117" s="55">
        <v>2.5379</v>
      </c>
      <c r="F117" s="55">
        <v>2.464</v>
      </c>
    </row>
    <row r="118" spans="1:6">
      <c r="A118" s="56">
        <v>38829</v>
      </c>
      <c r="B118" s="55">
        <v>2.4159999999999999</v>
      </c>
      <c r="C118" s="55">
        <v>2.5121000000000002</v>
      </c>
      <c r="D118" s="55">
        <v>2.3900999999999999</v>
      </c>
      <c r="E118" s="55">
        <v>2.5379</v>
      </c>
      <c r="F118" s="55">
        <v>2.464</v>
      </c>
    </row>
    <row r="119" spans="1:6">
      <c r="A119" s="56">
        <v>38830</v>
      </c>
      <c r="B119" s="55">
        <v>2.4159999999999999</v>
      </c>
      <c r="C119" s="55">
        <v>2.5121000000000002</v>
      </c>
      <c r="D119" s="55">
        <v>2.3900999999999999</v>
      </c>
      <c r="E119" s="55">
        <v>2.5379</v>
      </c>
      <c r="F119" s="55">
        <v>2.464</v>
      </c>
    </row>
    <row r="120" spans="1:6">
      <c r="A120" s="56">
        <v>38831</v>
      </c>
      <c r="B120" s="55">
        <v>2.4154</v>
      </c>
      <c r="C120" s="55">
        <v>2.5114999999999998</v>
      </c>
      <c r="D120" s="55">
        <v>2.3895</v>
      </c>
      <c r="E120" s="55">
        <v>2.5373999999999999</v>
      </c>
      <c r="F120" s="55">
        <v>2.4634</v>
      </c>
    </row>
    <row r="121" spans="1:6">
      <c r="A121" s="56">
        <v>38832</v>
      </c>
      <c r="B121" s="55">
        <v>2.4047000000000001</v>
      </c>
      <c r="C121" s="55">
        <v>2.5003000000000002</v>
      </c>
      <c r="D121" s="55">
        <v>2.3788999999999998</v>
      </c>
      <c r="E121" s="55">
        <v>2.5261</v>
      </c>
      <c r="F121" s="55">
        <v>2.4525000000000001</v>
      </c>
    </row>
    <row r="122" spans="1:6">
      <c r="A122" s="56">
        <v>38833</v>
      </c>
      <c r="B122" s="55">
        <v>2.4114</v>
      </c>
      <c r="C122" s="55">
        <v>2.5074000000000001</v>
      </c>
      <c r="D122" s="55">
        <v>2.3856000000000002</v>
      </c>
      <c r="E122" s="55">
        <v>2.5331999999999999</v>
      </c>
      <c r="F122" s="55">
        <v>2.4594</v>
      </c>
    </row>
    <row r="123" spans="1:6">
      <c r="A123" s="56">
        <v>38834</v>
      </c>
      <c r="B123" s="55">
        <v>2.4083999999999999</v>
      </c>
      <c r="C123" s="55">
        <v>2.5042</v>
      </c>
      <c r="D123" s="55">
        <v>2.3826000000000001</v>
      </c>
      <c r="E123" s="55">
        <v>2.5299999999999998</v>
      </c>
      <c r="F123" s="55">
        <v>2.4563000000000001</v>
      </c>
    </row>
    <row r="124" spans="1:6">
      <c r="A124" s="56">
        <v>38835</v>
      </c>
      <c r="B124" s="55">
        <v>2.3995000000000002</v>
      </c>
      <c r="C124" s="55">
        <v>2.4950000000000001</v>
      </c>
      <c r="D124" s="55">
        <v>2.3738000000000001</v>
      </c>
      <c r="E124" s="55">
        <v>2.5206</v>
      </c>
      <c r="F124" s="55">
        <v>2.4472</v>
      </c>
    </row>
    <row r="125" spans="1:6">
      <c r="A125" s="56">
        <v>38836</v>
      </c>
      <c r="B125" s="55">
        <v>2.3995000000000002</v>
      </c>
      <c r="C125" s="55">
        <v>2.4950000000000001</v>
      </c>
      <c r="D125" s="55">
        <v>2.3738000000000001</v>
      </c>
      <c r="E125" s="55">
        <v>2.5206</v>
      </c>
      <c r="F125" s="55">
        <v>2.4472</v>
      </c>
    </row>
    <row r="126" spans="1:6">
      <c r="A126" s="56">
        <v>38837</v>
      </c>
      <c r="B126" s="55">
        <v>2.3995000000000002</v>
      </c>
      <c r="C126" s="55">
        <v>2.4950000000000001</v>
      </c>
      <c r="D126" s="55">
        <v>2.3738000000000001</v>
      </c>
      <c r="E126" s="55">
        <v>2.5206</v>
      </c>
      <c r="F126" s="55">
        <v>2.4472</v>
      </c>
    </row>
    <row r="127" spans="1:6">
      <c r="A127" s="56">
        <v>38838</v>
      </c>
      <c r="B127" s="55">
        <v>2.3995000000000002</v>
      </c>
      <c r="C127" s="55">
        <v>2.4950000000000001</v>
      </c>
      <c r="D127" s="55">
        <v>2.3738000000000001</v>
      </c>
      <c r="E127" s="55">
        <v>2.5206</v>
      </c>
      <c r="F127" s="55">
        <v>2.4472</v>
      </c>
    </row>
    <row r="128" spans="1:6">
      <c r="A128" s="56">
        <v>38839</v>
      </c>
      <c r="B128" s="55">
        <v>2.4211</v>
      </c>
      <c r="C128" s="55">
        <v>2.5173999999999999</v>
      </c>
      <c r="D128" s="55">
        <v>2.3952</v>
      </c>
      <c r="E128" s="55">
        <v>2.5432999999999999</v>
      </c>
      <c r="F128" s="55">
        <v>2.4691999999999998</v>
      </c>
    </row>
    <row r="129" spans="1:6">
      <c r="A129" s="56">
        <v>38840</v>
      </c>
      <c r="B129" s="55">
        <v>2.4211</v>
      </c>
      <c r="C129" s="55">
        <v>2.5173999999999999</v>
      </c>
      <c r="D129" s="55">
        <v>2.3952</v>
      </c>
      <c r="E129" s="55">
        <v>2.5432999999999999</v>
      </c>
      <c r="F129" s="55">
        <v>2.4691999999999998</v>
      </c>
    </row>
    <row r="130" spans="1:6">
      <c r="A130" s="56">
        <v>38841</v>
      </c>
      <c r="B130" s="55">
        <v>2.3893</v>
      </c>
      <c r="C130" s="55">
        <v>2.4843000000000002</v>
      </c>
      <c r="D130" s="55">
        <v>2.3637000000000001</v>
      </c>
      <c r="E130" s="55">
        <v>2.5099</v>
      </c>
      <c r="F130" s="55">
        <v>2.4367999999999999</v>
      </c>
    </row>
    <row r="131" spans="1:6">
      <c r="A131" s="56">
        <v>38842</v>
      </c>
      <c r="B131" s="55">
        <v>2.3963999999999999</v>
      </c>
      <c r="C131" s="55">
        <v>2.4916999999999998</v>
      </c>
      <c r="D131" s="55">
        <v>2.3706999999999998</v>
      </c>
      <c r="E131" s="55">
        <v>2.5173000000000001</v>
      </c>
      <c r="F131" s="55">
        <v>2.444</v>
      </c>
    </row>
    <row r="132" spans="1:6">
      <c r="A132" s="56">
        <v>38843</v>
      </c>
      <c r="B132" s="55">
        <v>2.3963999999999999</v>
      </c>
      <c r="C132" s="55">
        <v>2.4916999999999998</v>
      </c>
      <c r="D132" s="55">
        <v>2.3706999999999998</v>
      </c>
      <c r="E132" s="55">
        <v>2.5173000000000001</v>
      </c>
      <c r="F132" s="55">
        <v>2.444</v>
      </c>
    </row>
    <row r="133" spans="1:6">
      <c r="A133" s="56">
        <v>38844</v>
      </c>
      <c r="B133" s="55">
        <v>2.3963999999999999</v>
      </c>
      <c r="C133" s="55">
        <v>2.4916999999999998</v>
      </c>
      <c r="D133" s="55">
        <v>2.3706999999999998</v>
      </c>
      <c r="E133" s="55">
        <v>2.5173000000000001</v>
      </c>
      <c r="F133" s="55">
        <v>2.444</v>
      </c>
    </row>
    <row r="134" spans="1:6">
      <c r="A134" s="56">
        <v>38845</v>
      </c>
      <c r="B134" s="55">
        <v>2.4037999999999999</v>
      </c>
      <c r="C134" s="55">
        <v>2.4994999999999998</v>
      </c>
      <c r="D134" s="55">
        <v>2.3780999999999999</v>
      </c>
      <c r="E134" s="55">
        <v>2.5251999999999999</v>
      </c>
      <c r="F134" s="55">
        <v>2.4516</v>
      </c>
    </row>
    <row r="135" spans="1:6">
      <c r="A135" s="56">
        <v>38846</v>
      </c>
      <c r="B135" s="55">
        <v>2.4043999999999999</v>
      </c>
      <c r="C135" s="55">
        <v>2.5</v>
      </c>
      <c r="D135" s="55">
        <v>2.3786</v>
      </c>
      <c r="E135" s="55">
        <v>2.5257000000000001</v>
      </c>
      <c r="F135" s="55">
        <v>2.4521999999999999</v>
      </c>
    </row>
    <row r="136" spans="1:6">
      <c r="A136" s="56">
        <v>38847</v>
      </c>
      <c r="B136" s="55">
        <v>2.4228999999999998</v>
      </c>
      <c r="C136" s="55">
        <v>2.5192999999999999</v>
      </c>
      <c r="D136" s="55">
        <v>2.3969999999999998</v>
      </c>
      <c r="E136" s="55">
        <v>2.5451999999999999</v>
      </c>
      <c r="F136" s="55">
        <v>2.4710999999999999</v>
      </c>
    </row>
    <row r="137" spans="1:6">
      <c r="A137" s="56">
        <v>38848</v>
      </c>
      <c r="B137" s="55">
        <v>2.4102000000000001</v>
      </c>
      <c r="C137" s="55">
        <v>2.5061</v>
      </c>
      <c r="D137" s="55">
        <v>2.3843999999999999</v>
      </c>
      <c r="E137" s="55">
        <v>2.5318999999999998</v>
      </c>
      <c r="F137" s="55">
        <v>2.4581</v>
      </c>
    </row>
    <row r="138" spans="1:6">
      <c r="A138" s="56">
        <v>38849</v>
      </c>
      <c r="B138" s="55">
        <v>2.4226999999999999</v>
      </c>
      <c r="C138" s="55">
        <v>2.5190999999999999</v>
      </c>
      <c r="D138" s="55">
        <v>2.3967000000000001</v>
      </c>
      <c r="E138" s="55">
        <v>2.5449999999999999</v>
      </c>
      <c r="F138" s="55">
        <v>2.4708999999999999</v>
      </c>
    </row>
    <row r="139" spans="1:6">
      <c r="A139" s="56">
        <v>38850</v>
      </c>
      <c r="B139" s="55">
        <v>2.4226999999999999</v>
      </c>
      <c r="C139" s="55">
        <v>2.5190999999999999</v>
      </c>
      <c r="D139" s="55">
        <v>2.3967000000000001</v>
      </c>
      <c r="E139" s="55">
        <v>2.5449999999999999</v>
      </c>
      <c r="F139" s="55">
        <v>2.4708999999999999</v>
      </c>
    </row>
    <row r="140" spans="1:6">
      <c r="A140" s="56">
        <v>38851</v>
      </c>
      <c r="B140" s="55">
        <v>2.4226999999999999</v>
      </c>
      <c r="C140" s="55">
        <v>2.5190999999999999</v>
      </c>
      <c r="D140" s="55">
        <v>2.3967000000000001</v>
      </c>
      <c r="E140" s="55">
        <v>2.5449999999999999</v>
      </c>
      <c r="F140" s="55">
        <v>2.4708999999999999</v>
      </c>
    </row>
    <row r="141" spans="1:6">
      <c r="A141" s="56">
        <v>38852</v>
      </c>
      <c r="B141" s="55">
        <v>2.4870000000000001</v>
      </c>
      <c r="C141" s="55">
        <v>2.5859000000000001</v>
      </c>
      <c r="D141" s="55">
        <v>2.4603000000000002</v>
      </c>
      <c r="E141" s="55">
        <v>2.6124999999999998</v>
      </c>
      <c r="F141" s="55">
        <v>2.5364</v>
      </c>
    </row>
    <row r="142" spans="1:6">
      <c r="A142" s="56">
        <v>38853</v>
      </c>
      <c r="B142" s="55">
        <v>2.4817</v>
      </c>
      <c r="C142" s="55">
        <v>2.5804</v>
      </c>
      <c r="D142" s="55">
        <v>2.4550999999999998</v>
      </c>
      <c r="E142" s="55">
        <v>2.6070000000000002</v>
      </c>
      <c r="F142" s="55">
        <v>2.5310000000000001</v>
      </c>
    </row>
    <row r="143" spans="1:6">
      <c r="A143" s="56">
        <v>38854</v>
      </c>
      <c r="B143" s="55">
        <v>2.4554999999999998</v>
      </c>
      <c r="C143" s="55">
        <v>2.5531999999999999</v>
      </c>
      <c r="D143" s="55">
        <v>2.4291999999999998</v>
      </c>
      <c r="E143" s="55">
        <v>2.5794999999999999</v>
      </c>
      <c r="F143" s="55">
        <v>2.5044</v>
      </c>
    </row>
    <row r="144" spans="1:6">
      <c r="A144" s="56">
        <v>38855</v>
      </c>
      <c r="B144" s="55">
        <v>2.5007999999999999</v>
      </c>
      <c r="C144" s="55">
        <v>2.6002999999999998</v>
      </c>
      <c r="D144" s="55">
        <v>2.4740000000000002</v>
      </c>
      <c r="E144" s="55">
        <v>2.6271</v>
      </c>
      <c r="F144" s="55">
        <v>2.5506000000000002</v>
      </c>
    </row>
    <row r="145" spans="1:6">
      <c r="A145" s="56">
        <v>38856</v>
      </c>
      <c r="B145" s="55">
        <v>2.4946999999999999</v>
      </c>
      <c r="C145" s="55">
        <v>2.5939000000000001</v>
      </c>
      <c r="D145" s="55">
        <v>2.4679000000000002</v>
      </c>
      <c r="E145" s="55">
        <v>2.6206</v>
      </c>
      <c r="F145" s="55">
        <v>2.5442999999999998</v>
      </c>
    </row>
    <row r="146" spans="1:6">
      <c r="A146" s="56">
        <v>38857</v>
      </c>
      <c r="B146" s="55">
        <v>2.4946999999999999</v>
      </c>
      <c r="C146" s="55">
        <v>2.5939000000000001</v>
      </c>
      <c r="D146" s="55">
        <v>2.4679000000000002</v>
      </c>
      <c r="E146" s="55">
        <v>2.6206</v>
      </c>
      <c r="F146" s="55">
        <v>2.5442999999999998</v>
      </c>
    </row>
    <row r="147" spans="1:6">
      <c r="A147" s="56">
        <v>38858</v>
      </c>
      <c r="B147" s="55">
        <v>2.4946999999999999</v>
      </c>
      <c r="C147" s="55">
        <v>2.5939000000000001</v>
      </c>
      <c r="D147" s="55">
        <v>2.4679000000000002</v>
      </c>
      <c r="E147" s="55">
        <v>2.6206</v>
      </c>
      <c r="F147" s="55">
        <v>2.5442999999999998</v>
      </c>
    </row>
    <row r="148" spans="1:6">
      <c r="A148" s="56">
        <v>38859</v>
      </c>
      <c r="B148" s="55">
        <v>2.4933999999999998</v>
      </c>
      <c r="C148" s="55">
        <v>2.5926</v>
      </c>
      <c r="D148" s="55">
        <v>2.4666999999999999</v>
      </c>
      <c r="E148" s="55">
        <v>2.6193</v>
      </c>
      <c r="F148" s="55">
        <v>2.5430000000000001</v>
      </c>
    </row>
    <row r="149" spans="1:6">
      <c r="A149" s="56">
        <v>38860</v>
      </c>
      <c r="B149" s="55">
        <v>2.4921000000000002</v>
      </c>
      <c r="C149" s="55">
        <v>2.5912000000000002</v>
      </c>
      <c r="D149" s="55">
        <v>2.4653999999999998</v>
      </c>
      <c r="E149" s="55">
        <v>2.6179000000000001</v>
      </c>
      <c r="F149" s="55">
        <v>2.5415999999999999</v>
      </c>
    </row>
    <row r="150" spans="1:6">
      <c r="A150" s="56">
        <v>38861</v>
      </c>
      <c r="B150" s="55">
        <v>2.5055000000000001</v>
      </c>
      <c r="C150" s="55">
        <v>2.6052</v>
      </c>
      <c r="D150" s="55">
        <v>2.4786999999999999</v>
      </c>
      <c r="E150" s="55">
        <v>2.6320000000000001</v>
      </c>
      <c r="F150" s="55">
        <v>2.5552999999999999</v>
      </c>
    </row>
    <row r="151" spans="1:6">
      <c r="A151" s="56">
        <v>38862</v>
      </c>
      <c r="B151" s="55">
        <v>2.4824999999999999</v>
      </c>
      <c r="C151" s="55">
        <v>2.5811999999999999</v>
      </c>
      <c r="D151" s="55">
        <v>2.4559000000000002</v>
      </c>
      <c r="E151" s="55">
        <v>2.6078000000000001</v>
      </c>
      <c r="F151" s="55">
        <v>2.5318999999999998</v>
      </c>
    </row>
    <row r="152" spans="1:6">
      <c r="A152" s="56">
        <v>38863</v>
      </c>
      <c r="B152" s="55">
        <v>2.4767999999999999</v>
      </c>
      <c r="C152" s="55">
        <v>2.5752999999999999</v>
      </c>
      <c r="D152" s="55">
        <v>2.4502999999999999</v>
      </c>
      <c r="E152" s="55">
        <v>2.6017999999999999</v>
      </c>
      <c r="F152" s="55">
        <v>2.5259999999999998</v>
      </c>
    </row>
    <row r="153" spans="1:6">
      <c r="A153" s="56">
        <v>38864</v>
      </c>
      <c r="B153" s="55">
        <v>2.4767999999999999</v>
      </c>
      <c r="C153" s="55">
        <v>2.5752999999999999</v>
      </c>
      <c r="D153" s="55">
        <v>2.4502999999999999</v>
      </c>
      <c r="E153" s="55">
        <v>2.6017999999999999</v>
      </c>
      <c r="F153" s="55">
        <v>2.5259999999999998</v>
      </c>
    </row>
    <row r="154" spans="1:6">
      <c r="A154" s="56">
        <v>38865</v>
      </c>
      <c r="B154" s="55">
        <v>2.4767999999999999</v>
      </c>
      <c r="C154" s="55">
        <v>2.5752999999999999</v>
      </c>
      <c r="D154" s="55">
        <v>2.4502999999999999</v>
      </c>
      <c r="E154" s="55">
        <v>2.6017999999999999</v>
      </c>
      <c r="F154" s="55">
        <v>2.5259999999999998</v>
      </c>
    </row>
    <row r="155" spans="1:6">
      <c r="A155" s="56">
        <v>38866</v>
      </c>
      <c r="B155" s="55">
        <v>2.4546999999999999</v>
      </c>
      <c r="C155" s="55">
        <v>2.5522999999999998</v>
      </c>
      <c r="D155" s="55">
        <v>2.4283999999999999</v>
      </c>
      <c r="E155" s="55">
        <v>2.5785999999999998</v>
      </c>
      <c r="F155" s="55">
        <v>2.5034999999999998</v>
      </c>
    </row>
    <row r="156" spans="1:6">
      <c r="A156" s="56">
        <v>38867</v>
      </c>
      <c r="B156" s="55">
        <v>2.4689999999999999</v>
      </c>
      <c r="C156" s="55">
        <v>2.5672000000000001</v>
      </c>
      <c r="D156" s="55">
        <v>2.4424999999999999</v>
      </c>
      <c r="E156" s="55">
        <v>2.5935999999999999</v>
      </c>
      <c r="F156" s="55">
        <v>2.5181</v>
      </c>
    </row>
    <row r="157" spans="1:6">
      <c r="A157" s="56">
        <v>38868</v>
      </c>
      <c r="B157" s="55">
        <v>2.4855</v>
      </c>
      <c r="C157" s="55">
        <v>2.5842999999999998</v>
      </c>
      <c r="D157" s="55">
        <v>2.4588000000000001</v>
      </c>
      <c r="E157" s="55">
        <v>2.6109</v>
      </c>
      <c r="F157" s="55">
        <v>2.5348999999999999</v>
      </c>
    </row>
    <row r="158" spans="1:6">
      <c r="A158" s="56">
        <v>38869</v>
      </c>
      <c r="B158" s="55">
        <v>2.4756</v>
      </c>
      <c r="C158" s="55">
        <v>2.5739999999999998</v>
      </c>
      <c r="D158" s="55">
        <v>2.4489999999999998</v>
      </c>
      <c r="E158" s="55">
        <v>2.6004999999999998</v>
      </c>
      <c r="F158" s="55">
        <v>2.5247999999999999</v>
      </c>
    </row>
    <row r="159" spans="1:6">
      <c r="A159" s="56">
        <v>38870</v>
      </c>
      <c r="B159" s="55">
        <v>2.4571000000000001</v>
      </c>
      <c r="C159" s="55">
        <v>2.5548999999999999</v>
      </c>
      <c r="D159" s="55">
        <v>2.4308000000000001</v>
      </c>
      <c r="E159" s="55">
        <v>2.5811999999999999</v>
      </c>
      <c r="F159" s="55">
        <v>2.5059999999999998</v>
      </c>
    </row>
    <row r="160" spans="1:6">
      <c r="A160" s="56">
        <v>38871</v>
      </c>
      <c r="B160" s="55">
        <v>2.4571000000000001</v>
      </c>
      <c r="C160" s="55">
        <v>2.5548999999999999</v>
      </c>
      <c r="D160" s="55">
        <v>2.4308000000000001</v>
      </c>
      <c r="E160" s="55">
        <v>2.5811999999999999</v>
      </c>
      <c r="F160" s="55">
        <v>2.5059999999999998</v>
      </c>
    </row>
    <row r="161" spans="1:6">
      <c r="A161" s="56">
        <v>38872</v>
      </c>
      <c r="B161" s="55">
        <v>2.4571000000000001</v>
      </c>
      <c r="C161" s="55">
        <v>2.5548999999999999</v>
      </c>
      <c r="D161" s="55">
        <v>2.4308000000000001</v>
      </c>
      <c r="E161" s="55">
        <v>2.5811999999999999</v>
      </c>
      <c r="F161" s="55">
        <v>2.5059999999999998</v>
      </c>
    </row>
    <row r="162" spans="1:6">
      <c r="A162" s="56">
        <v>38873</v>
      </c>
      <c r="B162" s="55">
        <v>2.4723999999999999</v>
      </c>
      <c r="C162" s="55">
        <v>2.5707</v>
      </c>
      <c r="D162" s="55">
        <v>2.4459</v>
      </c>
      <c r="E162" s="55">
        <v>2.5972</v>
      </c>
      <c r="F162" s="55">
        <v>2.5215999999999998</v>
      </c>
    </row>
    <row r="163" spans="1:6">
      <c r="A163" s="56">
        <v>38874</v>
      </c>
      <c r="B163" s="55">
        <v>2.4981</v>
      </c>
      <c r="C163" s="55">
        <v>2.5975000000000001</v>
      </c>
      <c r="D163" s="55">
        <v>2.4714</v>
      </c>
      <c r="E163" s="55">
        <v>2.6242000000000001</v>
      </c>
      <c r="F163" s="55">
        <v>2.5478000000000001</v>
      </c>
    </row>
    <row r="164" spans="1:6">
      <c r="A164" s="56">
        <v>38875</v>
      </c>
      <c r="B164" s="55">
        <v>2.4903</v>
      </c>
      <c r="C164" s="55">
        <v>2.5893999999999999</v>
      </c>
      <c r="D164" s="55">
        <v>2.4636999999999998</v>
      </c>
      <c r="E164" s="55">
        <v>2.6160000000000001</v>
      </c>
      <c r="F164" s="55">
        <v>2.5398999999999998</v>
      </c>
    </row>
    <row r="165" spans="1:6">
      <c r="A165" s="56">
        <v>38876</v>
      </c>
      <c r="B165" s="55">
        <v>2.4801000000000002</v>
      </c>
      <c r="C165" s="55">
        <v>2.5787</v>
      </c>
      <c r="D165" s="55">
        <v>2.4535</v>
      </c>
      <c r="E165" s="55">
        <v>2.6053000000000002</v>
      </c>
      <c r="F165" s="55">
        <v>2.5293999999999999</v>
      </c>
    </row>
    <row r="166" spans="1:6">
      <c r="A166" s="56">
        <v>38877</v>
      </c>
      <c r="B166" s="55">
        <v>2.4882</v>
      </c>
      <c r="C166" s="55">
        <v>2.5872000000000002</v>
      </c>
      <c r="D166" s="55">
        <v>2.4615999999999998</v>
      </c>
      <c r="E166" s="55">
        <v>2.6139000000000001</v>
      </c>
      <c r="F166" s="55">
        <v>2.5377000000000001</v>
      </c>
    </row>
    <row r="167" spans="1:6">
      <c r="A167" s="56">
        <v>38878</v>
      </c>
      <c r="B167" s="55">
        <v>2.4882</v>
      </c>
      <c r="C167" s="55">
        <v>2.5872000000000002</v>
      </c>
      <c r="D167" s="55">
        <v>2.4615999999999998</v>
      </c>
      <c r="E167" s="55">
        <v>2.6139000000000001</v>
      </c>
      <c r="F167" s="55">
        <v>2.5377000000000001</v>
      </c>
    </row>
    <row r="168" spans="1:6">
      <c r="A168" s="56">
        <v>38879</v>
      </c>
      <c r="B168" s="55">
        <v>2.4882</v>
      </c>
      <c r="C168" s="55">
        <v>2.5872000000000002</v>
      </c>
      <c r="D168" s="55">
        <v>2.4615999999999998</v>
      </c>
      <c r="E168" s="55">
        <v>2.6139000000000001</v>
      </c>
      <c r="F168" s="55">
        <v>2.5377000000000001</v>
      </c>
    </row>
    <row r="169" spans="1:6">
      <c r="A169" s="56">
        <v>38880</v>
      </c>
      <c r="B169" s="55">
        <v>2.5032000000000001</v>
      </c>
      <c r="C169" s="55">
        <v>2.6027</v>
      </c>
      <c r="D169" s="55">
        <v>2.4763000000000002</v>
      </c>
      <c r="E169" s="55">
        <v>2.6295000000000002</v>
      </c>
      <c r="F169" s="55">
        <v>2.5529000000000002</v>
      </c>
    </row>
    <row r="170" spans="1:6">
      <c r="A170" s="56">
        <v>38881</v>
      </c>
      <c r="B170" s="55">
        <v>2.5268999999999999</v>
      </c>
      <c r="C170" s="55">
        <v>2.63</v>
      </c>
      <c r="D170" s="55">
        <v>2.5011000000000001</v>
      </c>
      <c r="E170" s="55">
        <v>2.6558000000000002</v>
      </c>
      <c r="F170" s="55">
        <v>2.5783999999999998</v>
      </c>
    </row>
    <row r="171" spans="1:6">
      <c r="A171" s="56">
        <v>38882</v>
      </c>
      <c r="B171" s="55">
        <v>2.5388000000000002</v>
      </c>
      <c r="C171" s="55">
        <v>2.6423999999999999</v>
      </c>
      <c r="D171" s="55">
        <v>2.5129000000000001</v>
      </c>
      <c r="E171" s="55">
        <v>2.6682999999999999</v>
      </c>
      <c r="F171" s="55">
        <v>2.5905999999999998</v>
      </c>
    </row>
    <row r="172" spans="1:6">
      <c r="A172" s="56">
        <v>38883</v>
      </c>
      <c r="B172" s="55">
        <v>2.5388000000000002</v>
      </c>
      <c r="C172" s="55">
        <v>2.6423999999999999</v>
      </c>
      <c r="D172" s="55">
        <v>2.5129000000000001</v>
      </c>
      <c r="E172" s="55">
        <v>2.6682999999999999</v>
      </c>
      <c r="F172" s="55">
        <v>2.5905999999999998</v>
      </c>
    </row>
    <row r="173" spans="1:6">
      <c r="A173" s="56">
        <v>38884</v>
      </c>
      <c r="B173" s="55">
        <v>2.5501</v>
      </c>
      <c r="C173" s="55">
        <v>2.6541999999999999</v>
      </c>
      <c r="D173" s="55">
        <v>2.5240999999999998</v>
      </c>
      <c r="E173" s="55">
        <v>2.6802000000000001</v>
      </c>
      <c r="F173" s="55">
        <v>2.6021000000000001</v>
      </c>
    </row>
    <row r="174" spans="1:6">
      <c r="A174" s="56">
        <v>38885</v>
      </c>
      <c r="B174" s="55">
        <v>2.5501</v>
      </c>
      <c r="C174" s="55">
        <v>2.6541999999999999</v>
      </c>
      <c r="D174" s="55">
        <v>2.5240999999999998</v>
      </c>
      <c r="E174" s="55">
        <v>2.6802000000000001</v>
      </c>
      <c r="F174" s="55">
        <v>2.6021000000000001</v>
      </c>
    </row>
    <row r="175" spans="1:6">
      <c r="A175" s="56">
        <v>38886</v>
      </c>
      <c r="B175" s="55">
        <v>2.5501</v>
      </c>
      <c r="C175" s="55">
        <v>2.6541999999999999</v>
      </c>
      <c r="D175" s="55">
        <v>2.5240999999999998</v>
      </c>
      <c r="E175" s="55">
        <v>2.6802000000000001</v>
      </c>
      <c r="F175" s="55">
        <v>2.6021000000000001</v>
      </c>
    </row>
    <row r="176" spans="1:6">
      <c r="A176" s="56">
        <v>38887</v>
      </c>
      <c r="B176" s="55">
        <v>2.5583</v>
      </c>
      <c r="C176" s="55">
        <v>2.6627000000000001</v>
      </c>
      <c r="D176" s="55">
        <v>2.5322</v>
      </c>
      <c r="E176" s="55">
        <v>2.6888000000000001</v>
      </c>
      <c r="F176" s="55">
        <v>2.6105</v>
      </c>
    </row>
    <row r="177" spans="1:6">
      <c r="A177" s="56">
        <v>38888</v>
      </c>
      <c r="B177" s="55">
        <v>2.5602999999999998</v>
      </c>
      <c r="C177" s="55">
        <v>2.6648000000000001</v>
      </c>
      <c r="D177" s="55">
        <v>2.5341999999999998</v>
      </c>
      <c r="E177" s="55">
        <v>2.6909000000000001</v>
      </c>
      <c r="F177" s="55">
        <v>2.6126</v>
      </c>
    </row>
    <row r="178" spans="1:6">
      <c r="A178" s="56">
        <v>38889</v>
      </c>
      <c r="B178" s="55">
        <v>2.5573000000000001</v>
      </c>
      <c r="C178" s="55">
        <v>2.6617000000000002</v>
      </c>
      <c r="D178" s="55">
        <v>2.5312000000000001</v>
      </c>
      <c r="E178" s="55">
        <v>2.6878000000000002</v>
      </c>
      <c r="F178" s="55">
        <v>2.6095000000000002</v>
      </c>
    </row>
    <row r="179" spans="1:6">
      <c r="A179" s="56">
        <v>38890</v>
      </c>
      <c r="B179" s="55">
        <v>2.5543</v>
      </c>
      <c r="C179" s="55">
        <v>2.6585999999999999</v>
      </c>
      <c r="D179" s="55">
        <v>2.5282</v>
      </c>
      <c r="E179" s="55">
        <v>2.6846000000000001</v>
      </c>
      <c r="F179" s="55">
        <v>2.6063999999999998</v>
      </c>
    </row>
    <row r="180" spans="1:6">
      <c r="A180" s="56">
        <v>38891</v>
      </c>
      <c r="B180" s="55">
        <v>2.5680999999999998</v>
      </c>
      <c r="C180" s="55">
        <v>2.6728999999999998</v>
      </c>
      <c r="D180" s="55">
        <v>2.5419</v>
      </c>
      <c r="E180" s="55">
        <v>2.6991000000000001</v>
      </c>
      <c r="F180" s="55">
        <v>2.6204999999999998</v>
      </c>
    </row>
    <row r="181" spans="1:6">
      <c r="A181" s="56">
        <v>38892</v>
      </c>
      <c r="B181" s="55">
        <v>2.5680999999999998</v>
      </c>
      <c r="C181" s="55">
        <v>2.6728999999999998</v>
      </c>
      <c r="D181" s="55">
        <v>2.5419</v>
      </c>
      <c r="E181" s="55">
        <v>2.6991000000000001</v>
      </c>
      <c r="F181" s="55">
        <v>2.6204999999999998</v>
      </c>
    </row>
    <row r="182" spans="1:6">
      <c r="A182" s="56">
        <v>38893</v>
      </c>
      <c r="B182" s="55">
        <v>2.5680999999999998</v>
      </c>
      <c r="C182" s="55">
        <v>2.6728999999999998</v>
      </c>
      <c r="D182" s="55">
        <v>2.5419</v>
      </c>
      <c r="E182" s="55">
        <v>2.6991000000000001</v>
      </c>
      <c r="F182" s="55">
        <v>2.6204999999999998</v>
      </c>
    </row>
    <row r="183" spans="1:6">
      <c r="A183" s="56">
        <v>38894</v>
      </c>
      <c r="B183" s="55">
        <v>2.5535999999999999</v>
      </c>
      <c r="C183" s="55">
        <v>2.6577999999999999</v>
      </c>
      <c r="D183" s="55">
        <v>2.5276000000000001</v>
      </c>
      <c r="E183" s="55">
        <v>2.6839</v>
      </c>
      <c r="F183" s="55">
        <v>2.6057000000000001</v>
      </c>
    </row>
    <row r="184" spans="1:6">
      <c r="A184" s="56">
        <v>38895</v>
      </c>
      <c r="B184" s="55">
        <v>2.5552999999999999</v>
      </c>
      <c r="C184" s="55">
        <v>2.6596000000000002</v>
      </c>
      <c r="D184" s="55">
        <v>2.5291999999999999</v>
      </c>
      <c r="E184" s="55">
        <v>2.6857000000000002</v>
      </c>
      <c r="F184" s="55">
        <v>2.6074000000000002</v>
      </c>
    </row>
    <row r="185" spans="1:6">
      <c r="A185" s="56">
        <v>38896</v>
      </c>
      <c r="B185" s="55">
        <v>2.5526</v>
      </c>
      <c r="C185" s="55">
        <v>2.6568000000000001</v>
      </c>
      <c r="D185" s="55">
        <v>2.5266000000000002</v>
      </c>
      <c r="E185" s="55">
        <v>2.6829000000000001</v>
      </c>
      <c r="F185" s="55">
        <v>2.6046999999999998</v>
      </c>
    </row>
    <row r="186" spans="1:6">
      <c r="A186" s="56">
        <v>38897</v>
      </c>
      <c r="B186" s="55">
        <v>2.5655999999999999</v>
      </c>
      <c r="C186" s="55">
        <v>2.6703999999999999</v>
      </c>
      <c r="D186" s="55">
        <v>2.5394999999999999</v>
      </c>
      <c r="E186" s="55">
        <v>2.6964999999999999</v>
      </c>
      <c r="F186" s="55">
        <v>2.6179999999999999</v>
      </c>
    </row>
    <row r="187" spans="1:6">
      <c r="A187" s="56">
        <v>38898</v>
      </c>
      <c r="B187" s="55">
        <v>2.5274999999999999</v>
      </c>
      <c r="C187" s="55">
        <v>2.6307</v>
      </c>
      <c r="D187" s="55">
        <v>2.5017</v>
      </c>
      <c r="E187" s="55">
        <v>2.6564000000000001</v>
      </c>
      <c r="F187" s="55">
        <v>2.5790999999999999</v>
      </c>
    </row>
    <row r="188" spans="1:6">
      <c r="A188" s="56">
        <v>38899</v>
      </c>
      <c r="B188" s="55">
        <v>2.5274999999999999</v>
      </c>
      <c r="C188" s="55">
        <v>2.6307</v>
      </c>
      <c r="D188" s="55">
        <v>2.5017</v>
      </c>
      <c r="E188" s="55">
        <v>2.6564000000000001</v>
      </c>
      <c r="F188" s="55">
        <v>2.5790999999999999</v>
      </c>
    </row>
    <row r="189" spans="1:6">
      <c r="A189" s="56">
        <v>38900</v>
      </c>
      <c r="B189" s="55">
        <v>2.5274999999999999</v>
      </c>
      <c r="C189" s="55">
        <v>2.6307</v>
      </c>
      <c r="D189" s="55">
        <v>2.5017</v>
      </c>
      <c r="E189" s="55">
        <v>2.6564000000000001</v>
      </c>
      <c r="F189" s="55">
        <v>2.5790999999999999</v>
      </c>
    </row>
    <row r="190" spans="1:6">
      <c r="A190" s="56">
        <v>38901</v>
      </c>
      <c r="B190" s="55">
        <v>2.5246</v>
      </c>
      <c r="C190" s="55">
        <v>2.6276999999999999</v>
      </c>
      <c r="D190" s="55">
        <v>2.4988999999999999</v>
      </c>
      <c r="E190" s="55">
        <v>2.6534</v>
      </c>
      <c r="F190" s="55">
        <v>2.5760999999999998</v>
      </c>
    </row>
    <row r="191" spans="1:6">
      <c r="A191" s="56">
        <v>38902</v>
      </c>
      <c r="B191" s="55">
        <v>2.5121000000000002</v>
      </c>
      <c r="C191" s="55">
        <v>2.6145999999999998</v>
      </c>
      <c r="D191" s="55">
        <v>2.4864000000000002</v>
      </c>
      <c r="E191" s="55">
        <v>2.6402000000000001</v>
      </c>
      <c r="F191" s="55">
        <v>2.5632999999999999</v>
      </c>
    </row>
    <row r="192" spans="1:6">
      <c r="A192" s="56">
        <v>38903</v>
      </c>
      <c r="B192" s="55">
        <v>2.5202</v>
      </c>
      <c r="C192" s="55">
        <v>2.6230000000000002</v>
      </c>
      <c r="D192" s="55">
        <v>2.4944999999999999</v>
      </c>
      <c r="E192" s="55">
        <v>2.6488</v>
      </c>
      <c r="F192" s="55">
        <v>2.5716000000000001</v>
      </c>
    </row>
    <row r="193" spans="1:6">
      <c r="A193" s="56">
        <v>38904</v>
      </c>
      <c r="B193" s="55">
        <v>2.5289999999999999</v>
      </c>
      <c r="C193" s="55">
        <v>2.6322000000000001</v>
      </c>
      <c r="D193" s="55">
        <v>2.5032000000000001</v>
      </c>
      <c r="E193" s="55">
        <v>2.6579999999999999</v>
      </c>
      <c r="F193" s="55">
        <v>2.5806</v>
      </c>
    </row>
    <row r="194" spans="1:6">
      <c r="A194" s="56">
        <v>38905</v>
      </c>
      <c r="B194" s="55">
        <v>2.5133999999999999</v>
      </c>
      <c r="C194" s="55">
        <v>2.6160000000000001</v>
      </c>
      <c r="D194" s="55">
        <v>2.4876999999999998</v>
      </c>
      <c r="E194" s="55">
        <v>2.6415999999999999</v>
      </c>
      <c r="F194" s="55">
        <v>2.5647000000000002</v>
      </c>
    </row>
    <row r="195" spans="1:6">
      <c r="A195" s="56">
        <v>38906</v>
      </c>
      <c r="B195" s="55">
        <v>2.5133999999999999</v>
      </c>
      <c r="C195" s="55">
        <v>2.6160000000000001</v>
      </c>
      <c r="D195" s="55">
        <v>2.4876999999999998</v>
      </c>
      <c r="E195" s="55">
        <v>2.6415999999999999</v>
      </c>
      <c r="F195" s="55">
        <v>2.5647000000000002</v>
      </c>
    </row>
    <row r="196" spans="1:6">
      <c r="A196" s="56">
        <v>38907</v>
      </c>
      <c r="B196" s="55">
        <v>2.5133999999999999</v>
      </c>
      <c r="C196" s="55">
        <v>2.6160000000000001</v>
      </c>
      <c r="D196" s="55">
        <v>2.4876999999999998</v>
      </c>
      <c r="E196" s="55">
        <v>2.6415999999999999</v>
      </c>
      <c r="F196" s="55">
        <v>2.5647000000000002</v>
      </c>
    </row>
    <row r="197" spans="1:6">
      <c r="A197" s="56">
        <v>38908</v>
      </c>
      <c r="B197" s="55">
        <v>2.5400999999999998</v>
      </c>
      <c r="C197" s="55">
        <v>2.6438000000000001</v>
      </c>
      <c r="D197" s="55">
        <v>2.5142000000000002</v>
      </c>
      <c r="E197" s="55">
        <v>2.6697000000000002</v>
      </c>
      <c r="F197" s="55">
        <v>2.5920000000000001</v>
      </c>
    </row>
    <row r="198" spans="1:6">
      <c r="A198" s="56">
        <v>38909</v>
      </c>
      <c r="B198" s="55">
        <v>2.5257999999999998</v>
      </c>
      <c r="C198" s="55">
        <v>2.6288999999999998</v>
      </c>
      <c r="D198" s="55">
        <v>2.5</v>
      </c>
      <c r="E198" s="55">
        <v>2.6547000000000001</v>
      </c>
      <c r="F198" s="55">
        <v>2.5773999999999999</v>
      </c>
    </row>
    <row r="199" spans="1:6">
      <c r="A199" s="56">
        <v>38910</v>
      </c>
      <c r="B199" s="55">
        <v>2.5236999999999998</v>
      </c>
      <c r="C199" s="55">
        <v>2.6267</v>
      </c>
      <c r="D199" s="55">
        <v>2.4980000000000002</v>
      </c>
      <c r="E199" s="55">
        <v>2.6524999999999999</v>
      </c>
      <c r="F199" s="55">
        <v>2.5752000000000002</v>
      </c>
    </row>
    <row r="200" spans="1:6">
      <c r="A200" s="56">
        <v>38911</v>
      </c>
      <c r="B200" s="55">
        <v>2.5343</v>
      </c>
      <c r="C200" s="55">
        <v>2.6377000000000002</v>
      </c>
      <c r="D200" s="55">
        <v>2.5084</v>
      </c>
      <c r="E200" s="55">
        <v>2.6636000000000002</v>
      </c>
      <c r="F200" s="55">
        <v>2.5859999999999999</v>
      </c>
    </row>
    <row r="201" spans="1:6">
      <c r="A201" s="56">
        <v>38912</v>
      </c>
      <c r="B201" s="55">
        <v>2.544</v>
      </c>
      <c r="C201" s="55">
        <v>2.6478000000000002</v>
      </c>
      <c r="D201" s="55">
        <v>2.5179999999999998</v>
      </c>
      <c r="E201" s="55">
        <v>2.6738</v>
      </c>
      <c r="F201" s="55">
        <v>2.5958999999999999</v>
      </c>
    </row>
    <row r="202" spans="1:6">
      <c r="A202" s="56">
        <v>38913</v>
      </c>
      <c r="B202" s="55">
        <v>2.544</v>
      </c>
      <c r="C202" s="55">
        <v>2.6478000000000002</v>
      </c>
      <c r="D202" s="55">
        <v>2.5179999999999998</v>
      </c>
      <c r="E202" s="55">
        <v>2.6738</v>
      </c>
      <c r="F202" s="55">
        <v>2.5958999999999999</v>
      </c>
    </row>
    <row r="203" spans="1:6">
      <c r="A203" s="56">
        <v>38914</v>
      </c>
      <c r="B203" s="55">
        <v>2.544</v>
      </c>
      <c r="C203" s="55">
        <v>2.6478000000000002</v>
      </c>
      <c r="D203" s="55">
        <v>2.5179999999999998</v>
      </c>
      <c r="E203" s="55">
        <v>2.6738</v>
      </c>
      <c r="F203" s="55">
        <v>2.5958999999999999</v>
      </c>
    </row>
    <row r="204" spans="1:6">
      <c r="A204" s="56">
        <v>38915</v>
      </c>
      <c r="B204" s="55">
        <v>2.5347</v>
      </c>
      <c r="C204" s="55">
        <v>2.6381000000000001</v>
      </c>
      <c r="D204" s="55">
        <v>2.5087999999999999</v>
      </c>
      <c r="E204" s="55">
        <v>2.6640000000000001</v>
      </c>
      <c r="F204" s="55">
        <v>2.5863999999999998</v>
      </c>
    </row>
    <row r="205" spans="1:6">
      <c r="A205" s="56">
        <v>38916</v>
      </c>
      <c r="B205" s="55">
        <v>2.5308999999999999</v>
      </c>
      <c r="C205" s="55">
        <v>2.6341999999999999</v>
      </c>
      <c r="D205" s="55">
        <v>2.5051000000000001</v>
      </c>
      <c r="E205" s="55">
        <v>2.66</v>
      </c>
      <c r="F205" s="55">
        <v>2.5825999999999998</v>
      </c>
    </row>
    <row r="206" spans="1:6">
      <c r="A206" s="56">
        <v>38917</v>
      </c>
      <c r="B206" s="55">
        <v>2.5013999999999998</v>
      </c>
      <c r="C206" s="55">
        <v>2.6034999999999999</v>
      </c>
      <c r="D206" s="55">
        <v>2.4758</v>
      </c>
      <c r="E206" s="55">
        <v>2.629</v>
      </c>
      <c r="F206" s="55">
        <v>2.5524</v>
      </c>
    </row>
    <row r="207" spans="1:6">
      <c r="A207" s="56">
        <v>38918</v>
      </c>
      <c r="B207" s="55">
        <v>2.4672999999999998</v>
      </c>
      <c r="C207" s="55">
        <v>2.5680000000000001</v>
      </c>
      <c r="D207" s="55">
        <v>2.4420999999999999</v>
      </c>
      <c r="E207" s="55">
        <v>2.5931999999999999</v>
      </c>
      <c r="F207" s="55">
        <v>2.5175999999999998</v>
      </c>
    </row>
    <row r="208" spans="1:6">
      <c r="A208" s="56">
        <v>38919</v>
      </c>
      <c r="B208" s="55">
        <v>2.4605999999999999</v>
      </c>
      <c r="C208" s="55">
        <v>2.5611000000000002</v>
      </c>
      <c r="D208" s="55">
        <v>2.4355000000000002</v>
      </c>
      <c r="E208" s="55">
        <v>2.5861999999999998</v>
      </c>
      <c r="F208" s="55">
        <v>2.5108999999999999</v>
      </c>
    </row>
    <row r="209" spans="1:6">
      <c r="A209" s="56">
        <v>38920</v>
      </c>
      <c r="B209" s="55">
        <v>2.4605999999999999</v>
      </c>
      <c r="C209" s="55">
        <v>2.5611000000000002</v>
      </c>
      <c r="D209" s="55">
        <v>2.4355000000000002</v>
      </c>
      <c r="E209" s="55">
        <v>2.5861999999999998</v>
      </c>
      <c r="F209" s="55">
        <v>2.5108999999999999</v>
      </c>
    </row>
    <row r="210" spans="1:6">
      <c r="A210" s="56">
        <v>38921</v>
      </c>
      <c r="B210" s="55">
        <v>2.4605999999999999</v>
      </c>
      <c r="C210" s="55">
        <v>2.5611000000000002</v>
      </c>
      <c r="D210" s="55">
        <v>2.4355000000000002</v>
      </c>
      <c r="E210" s="55">
        <v>2.5861999999999998</v>
      </c>
      <c r="F210" s="55">
        <v>2.5108999999999999</v>
      </c>
    </row>
    <row r="211" spans="1:6">
      <c r="A211" s="56">
        <v>38922</v>
      </c>
      <c r="B211" s="55">
        <v>2.4544999999999999</v>
      </c>
      <c r="C211" s="55">
        <v>2.5547</v>
      </c>
      <c r="D211" s="55">
        <v>2.4295</v>
      </c>
      <c r="E211" s="55">
        <v>2.5798000000000001</v>
      </c>
      <c r="F211" s="55">
        <v>2.5045999999999999</v>
      </c>
    </row>
    <row r="212" spans="1:6">
      <c r="A212" s="56">
        <v>38923</v>
      </c>
      <c r="B212" s="55">
        <v>2.4365999999999999</v>
      </c>
      <c r="C212" s="55">
        <v>2.5360999999999998</v>
      </c>
      <c r="D212" s="55">
        <v>2.4117000000000002</v>
      </c>
      <c r="E212" s="55">
        <v>2.5609000000000002</v>
      </c>
      <c r="F212" s="55">
        <v>2.4863</v>
      </c>
    </row>
    <row r="213" spans="1:6">
      <c r="A213" s="56">
        <v>38924</v>
      </c>
      <c r="B213" s="55">
        <v>2.4407999999999999</v>
      </c>
      <c r="C213" s="55">
        <v>2.5404</v>
      </c>
      <c r="D213" s="55">
        <v>2.4159000000000002</v>
      </c>
      <c r="E213" s="55">
        <v>2.5653000000000001</v>
      </c>
      <c r="F213" s="55">
        <v>2.4906000000000001</v>
      </c>
    </row>
    <row r="214" spans="1:6">
      <c r="A214" s="56">
        <v>38925</v>
      </c>
      <c r="B214" s="55">
        <v>2.4331999999999998</v>
      </c>
      <c r="C214" s="55">
        <v>2.5325000000000002</v>
      </c>
      <c r="D214" s="55">
        <v>2.4083999999999999</v>
      </c>
      <c r="E214" s="55">
        <v>2.5573000000000001</v>
      </c>
      <c r="F214" s="55">
        <v>2.4828999999999999</v>
      </c>
    </row>
    <row r="215" spans="1:6">
      <c r="A215" s="56">
        <v>38926</v>
      </c>
      <c r="B215" s="55">
        <v>2.4456000000000002</v>
      </c>
      <c r="C215" s="55">
        <v>2.5455000000000001</v>
      </c>
      <c r="D215" s="55">
        <v>2.4207000000000001</v>
      </c>
      <c r="E215" s="55">
        <v>2.5703999999999998</v>
      </c>
      <c r="F215" s="55">
        <v>2.4956</v>
      </c>
    </row>
    <row r="216" spans="1:6">
      <c r="A216" s="56">
        <v>38927</v>
      </c>
      <c r="B216" s="55">
        <v>2.4456000000000002</v>
      </c>
      <c r="C216" s="55">
        <v>2.5455000000000001</v>
      </c>
      <c r="D216" s="55">
        <v>2.4207000000000001</v>
      </c>
      <c r="E216" s="55">
        <v>2.5703999999999998</v>
      </c>
      <c r="F216" s="55">
        <v>2.4956</v>
      </c>
    </row>
    <row r="217" spans="1:6">
      <c r="A217" s="56">
        <v>38928</v>
      </c>
      <c r="B217" s="55">
        <v>2.4456000000000002</v>
      </c>
      <c r="C217" s="55">
        <v>2.5455000000000001</v>
      </c>
      <c r="D217" s="55">
        <v>2.4207000000000001</v>
      </c>
      <c r="E217" s="55">
        <v>2.5703999999999998</v>
      </c>
      <c r="F217" s="55">
        <v>2.4956</v>
      </c>
    </row>
    <row r="218" spans="1:6">
      <c r="A218" s="56">
        <v>38929</v>
      </c>
      <c r="B218" s="55">
        <v>2.4558</v>
      </c>
      <c r="C218" s="55">
        <v>2.556</v>
      </c>
      <c r="D218" s="55">
        <v>2.4306999999999999</v>
      </c>
      <c r="E218" s="55">
        <v>2.5811000000000002</v>
      </c>
      <c r="F218" s="55">
        <v>2.5059</v>
      </c>
    </row>
    <row r="219" spans="1:6">
      <c r="A219" s="56">
        <v>38930</v>
      </c>
      <c r="B219" s="55">
        <v>2.4571000000000001</v>
      </c>
      <c r="C219" s="55">
        <v>2.5573999999999999</v>
      </c>
      <c r="D219" s="55">
        <v>2.4321000000000002</v>
      </c>
      <c r="E219" s="55">
        <v>2.5825</v>
      </c>
      <c r="F219" s="55">
        <v>2.5072999999999999</v>
      </c>
    </row>
    <row r="220" spans="1:6">
      <c r="A220" s="56">
        <v>38931</v>
      </c>
      <c r="B220" s="55">
        <v>2.4525999999999999</v>
      </c>
      <c r="C220" s="55">
        <v>2.5527000000000002</v>
      </c>
      <c r="D220" s="55">
        <v>2.4276</v>
      </c>
      <c r="E220" s="55">
        <v>2.5777000000000001</v>
      </c>
      <c r="F220" s="55">
        <v>2.5026000000000002</v>
      </c>
    </row>
    <row r="221" spans="1:6">
      <c r="A221" s="56">
        <v>38932</v>
      </c>
      <c r="B221" s="55">
        <v>2.4449999999999998</v>
      </c>
      <c r="C221" s="55">
        <v>2.5448</v>
      </c>
      <c r="D221" s="55">
        <v>2.4201000000000001</v>
      </c>
      <c r="E221" s="55">
        <v>2.5697999999999999</v>
      </c>
      <c r="F221" s="55">
        <v>2.4948999999999999</v>
      </c>
    </row>
    <row r="222" spans="1:6">
      <c r="A222" s="56">
        <v>38933</v>
      </c>
      <c r="B222" s="55">
        <v>2.4308999999999998</v>
      </c>
      <c r="C222" s="55">
        <v>2.5301</v>
      </c>
      <c r="D222" s="55">
        <v>2.4060999999999999</v>
      </c>
      <c r="E222" s="55">
        <v>2.5548999999999999</v>
      </c>
      <c r="F222" s="55">
        <v>2.4805000000000001</v>
      </c>
    </row>
    <row r="223" spans="1:6">
      <c r="A223" s="56">
        <v>38934</v>
      </c>
      <c r="B223" s="55">
        <v>2.4308999999999998</v>
      </c>
      <c r="C223" s="55">
        <v>2.5301</v>
      </c>
      <c r="D223" s="55">
        <v>2.4060999999999999</v>
      </c>
      <c r="E223" s="55">
        <v>2.5548999999999999</v>
      </c>
      <c r="F223" s="55">
        <v>2.4805000000000001</v>
      </c>
    </row>
    <row r="224" spans="1:6">
      <c r="A224" s="56">
        <v>38935</v>
      </c>
      <c r="B224" s="55">
        <v>2.4308999999999998</v>
      </c>
      <c r="C224" s="55">
        <v>2.5301</v>
      </c>
      <c r="D224" s="55">
        <v>2.4060999999999999</v>
      </c>
      <c r="E224" s="55">
        <v>2.5548999999999999</v>
      </c>
      <c r="F224" s="55">
        <v>2.4805000000000001</v>
      </c>
    </row>
    <row r="225" spans="1:6">
      <c r="A225" s="56">
        <v>38936</v>
      </c>
      <c r="B225" s="55">
        <v>2.4190999999999998</v>
      </c>
      <c r="C225" s="55">
        <v>2.5179</v>
      </c>
      <c r="D225" s="55">
        <v>2.3944000000000001</v>
      </c>
      <c r="E225" s="55">
        <v>2.5425</v>
      </c>
      <c r="F225" s="55">
        <v>2.4685000000000001</v>
      </c>
    </row>
    <row r="226" spans="1:6">
      <c r="A226" s="56">
        <v>38937</v>
      </c>
      <c r="B226" s="55">
        <v>2.4123000000000001</v>
      </c>
      <c r="C226" s="55">
        <v>2.5106999999999999</v>
      </c>
      <c r="D226" s="55">
        <v>2.3875999999999999</v>
      </c>
      <c r="E226" s="55">
        <v>2.5352999999999999</v>
      </c>
      <c r="F226" s="55">
        <v>2.4615</v>
      </c>
    </row>
    <row r="227" spans="1:6">
      <c r="A227" s="56">
        <v>38938</v>
      </c>
      <c r="B227" s="55">
        <v>2.4102999999999999</v>
      </c>
      <c r="C227" s="55">
        <v>2.5085999999999999</v>
      </c>
      <c r="D227" s="55">
        <v>2.3856999999999999</v>
      </c>
      <c r="E227" s="55">
        <v>2.5331999999999999</v>
      </c>
      <c r="F227" s="55">
        <v>2.4594999999999998</v>
      </c>
    </row>
    <row r="228" spans="1:6">
      <c r="A228" s="56">
        <v>38939</v>
      </c>
      <c r="B228" s="55">
        <v>2.4028999999999998</v>
      </c>
      <c r="C228" s="55">
        <v>2.5009000000000001</v>
      </c>
      <c r="D228" s="55">
        <v>2.3782999999999999</v>
      </c>
      <c r="E228" s="55">
        <v>2.5255000000000001</v>
      </c>
      <c r="F228" s="55">
        <v>2.4519000000000002</v>
      </c>
    </row>
    <row r="229" spans="1:6">
      <c r="A229" s="56">
        <v>38940</v>
      </c>
      <c r="B229" s="55">
        <v>2.4066000000000001</v>
      </c>
      <c r="C229" s="55">
        <v>2.5047999999999999</v>
      </c>
      <c r="D229" s="55">
        <v>2.3820000000000001</v>
      </c>
      <c r="E229" s="55">
        <v>2.5293999999999999</v>
      </c>
      <c r="F229" s="55">
        <v>2.4557000000000002</v>
      </c>
    </row>
    <row r="230" spans="1:6">
      <c r="A230" s="56">
        <v>38941</v>
      </c>
      <c r="B230" s="55">
        <v>2.4066000000000001</v>
      </c>
      <c r="C230" s="55">
        <v>2.5047999999999999</v>
      </c>
      <c r="D230" s="55">
        <v>2.3820000000000001</v>
      </c>
      <c r="E230" s="55">
        <v>2.5293999999999999</v>
      </c>
      <c r="F230" s="55">
        <v>2.4557000000000002</v>
      </c>
    </row>
    <row r="231" spans="1:6">
      <c r="A231" s="56">
        <v>38942</v>
      </c>
      <c r="B231" s="55">
        <v>2.4066000000000001</v>
      </c>
      <c r="C231" s="55">
        <v>2.5047999999999999</v>
      </c>
      <c r="D231" s="55">
        <v>2.3820000000000001</v>
      </c>
      <c r="E231" s="55">
        <v>2.5293999999999999</v>
      </c>
      <c r="F231" s="55">
        <v>2.4557000000000002</v>
      </c>
    </row>
    <row r="232" spans="1:6">
      <c r="A232" s="56">
        <v>38943</v>
      </c>
      <c r="B232" s="55">
        <v>2.3944000000000001</v>
      </c>
      <c r="C232" s="55">
        <v>2.4921000000000002</v>
      </c>
      <c r="D232" s="55">
        <v>2.37</v>
      </c>
      <c r="E232" s="55">
        <v>2.5165999999999999</v>
      </c>
      <c r="F232" s="55">
        <v>2.4432999999999998</v>
      </c>
    </row>
    <row r="233" spans="1:6">
      <c r="A233" s="56">
        <v>38944</v>
      </c>
      <c r="B233" s="55">
        <v>2.3944000000000001</v>
      </c>
      <c r="C233" s="55">
        <v>2.4921000000000002</v>
      </c>
      <c r="D233" s="55">
        <v>2.37</v>
      </c>
      <c r="E233" s="55">
        <v>2.5165999999999999</v>
      </c>
      <c r="F233" s="55">
        <v>2.4432999999999998</v>
      </c>
    </row>
    <row r="234" spans="1:6">
      <c r="A234" s="56">
        <v>38945</v>
      </c>
      <c r="B234" s="55">
        <v>2.4007000000000001</v>
      </c>
      <c r="C234" s="55">
        <v>2.4986999999999999</v>
      </c>
      <c r="D234" s="55">
        <v>2.3761999999999999</v>
      </c>
      <c r="E234" s="55">
        <v>2.5232000000000001</v>
      </c>
      <c r="F234" s="55">
        <v>2.4497</v>
      </c>
    </row>
    <row r="235" spans="1:6">
      <c r="A235" s="56">
        <v>38946</v>
      </c>
      <c r="B235" s="55">
        <v>2.3999000000000001</v>
      </c>
      <c r="C235" s="55">
        <v>2.4979</v>
      </c>
      <c r="D235" s="55">
        <v>2.3754</v>
      </c>
      <c r="E235" s="55">
        <v>2.5224000000000002</v>
      </c>
      <c r="F235" s="55">
        <v>2.4489000000000001</v>
      </c>
    </row>
    <row r="236" spans="1:6">
      <c r="A236" s="56">
        <v>38947</v>
      </c>
      <c r="B236" s="55">
        <v>2.4058000000000002</v>
      </c>
      <c r="C236" s="55">
        <v>2.504</v>
      </c>
      <c r="D236" s="55">
        <v>2.3813</v>
      </c>
      <c r="E236" s="55">
        <v>2.5286</v>
      </c>
      <c r="F236" s="55">
        <v>2.4548999999999999</v>
      </c>
    </row>
    <row r="237" spans="1:6">
      <c r="A237" s="56">
        <v>38948</v>
      </c>
      <c r="B237" s="55">
        <v>2.4058000000000002</v>
      </c>
      <c r="C237" s="55">
        <v>2.504</v>
      </c>
      <c r="D237" s="55">
        <v>2.3813</v>
      </c>
      <c r="E237" s="55">
        <v>2.5286</v>
      </c>
      <c r="F237" s="55">
        <v>2.4548999999999999</v>
      </c>
    </row>
    <row r="238" spans="1:6">
      <c r="A238" s="56">
        <v>38949</v>
      </c>
      <c r="B238" s="55">
        <v>2.4058000000000002</v>
      </c>
      <c r="C238" s="55">
        <v>2.504</v>
      </c>
      <c r="D238" s="55">
        <v>2.3813</v>
      </c>
      <c r="E238" s="55">
        <v>2.5286</v>
      </c>
      <c r="F238" s="55">
        <v>2.4548999999999999</v>
      </c>
    </row>
    <row r="239" spans="1:6">
      <c r="A239" s="56">
        <v>38950</v>
      </c>
      <c r="B239" s="55">
        <v>2.4270999999999998</v>
      </c>
      <c r="C239" s="55">
        <v>2.5261</v>
      </c>
      <c r="D239" s="55">
        <v>2.4022999999999999</v>
      </c>
      <c r="E239" s="55">
        <v>2.5508999999999999</v>
      </c>
      <c r="F239" s="55">
        <v>2.4765999999999999</v>
      </c>
    </row>
    <row r="240" spans="1:6">
      <c r="A240" s="56">
        <v>38951</v>
      </c>
      <c r="B240" s="55">
        <v>2.4264000000000001</v>
      </c>
      <c r="C240" s="55">
        <v>2.5255000000000001</v>
      </c>
      <c r="D240" s="55">
        <v>2.4016999999999999</v>
      </c>
      <c r="E240" s="55">
        <v>2.5501999999999998</v>
      </c>
      <c r="F240" s="55">
        <v>2.476</v>
      </c>
    </row>
    <row r="241" spans="1:6">
      <c r="A241" s="56">
        <v>38952</v>
      </c>
      <c r="B241" s="55">
        <v>2.4207000000000001</v>
      </c>
      <c r="C241" s="55">
        <v>2.5194999999999999</v>
      </c>
      <c r="D241" s="55">
        <v>2.3959999999999999</v>
      </c>
      <c r="E241" s="55">
        <v>2.5442</v>
      </c>
      <c r="F241" s="55">
        <v>2.4701</v>
      </c>
    </row>
    <row r="242" spans="1:6">
      <c r="A242" s="56">
        <v>38953</v>
      </c>
      <c r="B242" s="55">
        <v>2.4380999999999999</v>
      </c>
      <c r="C242" s="55">
        <v>2.5375999999999999</v>
      </c>
      <c r="D242" s="55">
        <v>2.4131999999999998</v>
      </c>
      <c r="E242" s="55">
        <v>2.5625</v>
      </c>
      <c r="F242" s="55">
        <v>2.4878999999999998</v>
      </c>
    </row>
    <row r="243" spans="1:6">
      <c r="A243" s="56">
        <v>38954</v>
      </c>
      <c r="B243" s="55">
        <v>2.4377</v>
      </c>
      <c r="C243" s="55">
        <v>2.5371999999999999</v>
      </c>
      <c r="D243" s="55">
        <v>2.4129</v>
      </c>
      <c r="E243" s="55">
        <v>2.5621</v>
      </c>
      <c r="F243" s="55">
        <v>2.4874999999999998</v>
      </c>
    </row>
    <row r="244" spans="1:6">
      <c r="A244" s="56">
        <v>38955</v>
      </c>
      <c r="B244" s="55">
        <v>2.4377</v>
      </c>
      <c r="C244" s="55">
        <v>2.5371999999999999</v>
      </c>
      <c r="D244" s="55">
        <v>2.4129</v>
      </c>
      <c r="E244" s="55">
        <v>2.5621</v>
      </c>
      <c r="F244" s="55">
        <v>2.4874999999999998</v>
      </c>
    </row>
    <row r="245" spans="1:6">
      <c r="A245" s="56">
        <v>38956</v>
      </c>
      <c r="B245" s="55">
        <v>2.4377</v>
      </c>
      <c r="C245" s="55">
        <v>2.5371999999999999</v>
      </c>
      <c r="D245" s="55">
        <v>2.4129</v>
      </c>
      <c r="E245" s="55">
        <v>2.5621</v>
      </c>
      <c r="F245" s="55">
        <v>2.4874999999999998</v>
      </c>
    </row>
    <row r="246" spans="1:6">
      <c r="A246" s="56">
        <v>38957</v>
      </c>
      <c r="B246" s="55">
        <v>2.4392999999999998</v>
      </c>
      <c r="C246" s="55">
        <v>2.5388999999999999</v>
      </c>
      <c r="D246" s="55">
        <v>2.4144000000000001</v>
      </c>
      <c r="E246" s="55">
        <v>2.5636999999999999</v>
      </c>
      <c r="F246" s="55">
        <v>2.4891000000000001</v>
      </c>
    </row>
    <row r="247" spans="1:6">
      <c r="A247" s="56">
        <v>38958</v>
      </c>
      <c r="B247" s="55">
        <v>2.4491999999999998</v>
      </c>
      <c r="C247" s="55">
        <v>2.5491999999999999</v>
      </c>
      <c r="D247" s="55">
        <v>2.4241999999999999</v>
      </c>
      <c r="E247" s="55">
        <v>2.5741999999999998</v>
      </c>
      <c r="F247" s="55">
        <v>2.4992000000000001</v>
      </c>
    </row>
    <row r="248" spans="1:6">
      <c r="A248" s="56">
        <v>38959</v>
      </c>
      <c r="B248" s="55">
        <v>2.4527999999999999</v>
      </c>
      <c r="C248" s="55">
        <v>2.5529000000000002</v>
      </c>
      <c r="D248" s="55">
        <v>2.4278</v>
      </c>
      <c r="E248" s="55">
        <v>2.5779000000000001</v>
      </c>
      <c r="F248" s="55">
        <v>2.5028999999999999</v>
      </c>
    </row>
    <row r="249" spans="1:6">
      <c r="A249" s="56">
        <v>38960</v>
      </c>
      <c r="B249" s="55">
        <v>2.452</v>
      </c>
      <c r="C249" s="55">
        <v>2.5520999999999998</v>
      </c>
      <c r="D249" s="55">
        <v>2.427</v>
      </c>
      <c r="E249" s="55">
        <v>2.5771000000000002</v>
      </c>
      <c r="F249" s="55">
        <v>2.5019999999999998</v>
      </c>
    </row>
    <row r="250" spans="1:6">
      <c r="A250" s="56">
        <v>38961</v>
      </c>
      <c r="B250" s="55">
        <v>2.4516</v>
      </c>
      <c r="C250" s="55">
        <v>2.5516999999999999</v>
      </c>
      <c r="D250" s="55">
        <v>2.4266000000000001</v>
      </c>
      <c r="E250" s="55">
        <v>2.5767000000000002</v>
      </c>
      <c r="F250" s="55">
        <v>2.5015999999999998</v>
      </c>
    </row>
    <row r="251" spans="1:6">
      <c r="A251" s="56">
        <v>38962</v>
      </c>
      <c r="B251" s="55">
        <v>2.4516</v>
      </c>
      <c r="C251" s="55">
        <v>2.5516999999999999</v>
      </c>
      <c r="D251" s="55">
        <v>2.4266000000000001</v>
      </c>
      <c r="E251" s="55">
        <v>2.5767000000000002</v>
      </c>
      <c r="F251" s="55">
        <v>2.5015999999999998</v>
      </c>
    </row>
    <row r="252" spans="1:6">
      <c r="A252" s="56">
        <v>38963</v>
      </c>
      <c r="B252" s="55">
        <v>2.4516</v>
      </c>
      <c r="C252" s="55">
        <v>2.5516999999999999</v>
      </c>
      <c r="D252" s="55">
        <v>2.4266000000000001</v>
      </c>
      <c r="E252" s="55">
        <v>2.5767000000000002</v>
      </c>
      <c r="F252" s="55">
        <v>2.5015999999999998</v>
      </c>
    </row>
    <row r="253" spans="1:6">
      <c r="A253" s="56">
        <v>38964</v>
      </c>
      <c r="B253" s="55">
        <v>2.4605999999999999</v>
      </c>
      <c r="C253" s="55">
        <v>2.5609999999999999</v>
      </c>
      <c r="D253" s="55">
        <v>2.4355000000000002</v>
      </c>
      <c r="E253" s="55">
        <v>2.5861000000000001</v>
      </c>
      <c r="F253" s="55">
        <v>2.5108000000000001</v>
      </c>
    </row>
    <row r="254" spans="1:6">
      <c r="A254" s="56">
        <v>38965</v>
      </c>
      <c r="B254" s="55">
        <v>2.4601000000000002</v>
      </c>
      <c r="C254" s="55">
        <v>2.5606</v>
      </c>
      <c r="D254" s="55">
        <v>2.4350000000000001</v>
      </c>
      <c r="E254" s="55">
        <v>2.5857000000000001</v>
      </c>
      <c r="F254" s="55">
        <v>2.5103</v>
      </c>
    </row>
    <row r="255" spans="1:6">
      <c r="A255" s="56">
        <v>38966</v>
      </c>
      <c r="B255" s="55">
        <v>2.4561000000000002</v>
      </c>
      <c r="C255" s="55">
        <v>2.5564</v>
      </c>
      <c r="D255" s="55">
        <v>2.4310999999999998</v>
      </c>
      <c r="E255" s="55">
        <v>2.5813999999999999</v>
      </c>
      <c r="F255" s="55">
        <v>2.5063</v>
      </c>
    </row>
    <row r="256" spans="1:6">
      <c r="A256" s="56">
        <v>38967</v>
      </c>
      <c r="B256" s="55">
        <v>2.4679000000000002</v>
      </c>
      <c r="C256" s="55">
        <v>2.5686</v>
      </c>
      <c r="D256" s="55">
        <v>2.4426999999999999</v>
      </c>
      <c r="E256" s="55">
        <v>2.5937999999999999</v>
      </c>
      <c r="F256" s="55">
        <v>2.5183</v>
      </c>
    </row>
    <row r="257" spans="1:6">
      <c r="A257" s="56">
        <v>38968</v>
      </c>
      <c r="B257" s="55">
        <v>2.4653999999999998</v>
      </c>
      <c r="C257" s="55">
        <v>2.5659999999999998</v>
      </c>
      <c r="D257" s="55">
        <v>2.4401999999999999</v>
      </c>
      <c r="E257" s="55">
        <v>2.5911</v>
      </c>
      <c r="F257" s="55">
        <v>2.5156999999999998</v>
      </c>
    </row>
    <row r="258" spans="1:6">
      <c r="A258" s="56">
        <v>38969</v>
      </c>
      <c r="B258" s="55">
        <v>2.4653999999999998</v>
      </c>
      <c r="C258" s="55">
        <v>2.5659999999999998</v>
      </c>
      <c r="D258" s="55">
        <v>2.4401999999999999</v>
      </c>
      <c r="E258" s="55">
        <v>2.5911</v>
      </c>
      <c r="F258" s="55">
        <v>2.5156999999999998</v>
      </c>
    </row>
    <row r="259" spans="1:6">
      <c r="A259" s="56">
        <v>38970</v>
      </c>
      <c r="B259" s="55">
        <v>2.4653999999999998</v>
      </c>
      <c r="C259" s="55">
        <v>2.5659999999999998</v>
      </c>
      <c r="D259" s="55">
        <v>2.4401999999999999</v>
      </c>
      <c r="E259" s="55">
        <v>2.5911</v>
      </c>
      <c r="F259" s="55">
        <v>2.5156999999999998</v>
      </c>
    </row>
    <row r="260" spans="1:6">
      <c r="A260" s="56">
        <v>38971</v>
      </c>
      <c r="B260" s="55">
        <v>2.4704000000000002</v>
      </c>
      <c r="C260" s="55">
        <v>2.5712999999999999</v>
      </c>
      <c r="D260" s="55">
        <v>2.4451999999999998</v>
      </c>
      <c r="E260" s="55">
        <v>2.5964999999999998</v>
      </c>
      <c r="F260" s="55">
        <v>2.5207999999999999</v>
      </c>
    </row>
    <row r="261" spans="1:6">
      <c r="A261" s="56">
        <v>38972</v>
      </c>
      <c r="B261" s="55">
        <v>2.4712999999999998</v>
      </c>
      <c r="C261" s="55">
        <v>2.5722</v>
      </c>
      <c r="D261" s="55">
        <v>2.4460999999999999</v>
      </c>
      <c r="E261" s="55">
        <v>2.5973999999999999</v>
      </c>
      <c r="F261" s="55">
        <v>2.5217000000000001</v>
      </c>
    </row>
    <row r="262" spans="1:6">
      <c r="A262" s="56">
        <v>38973</v>
      </c>
      <c r="B262" s="55">
        <v>2.4508000000000001</v>
      </c>
      <c r="C262" s="55">
        <v>2.5508000000000002</v>
      </c>
      <c r="D262" s="55">
        <v>2.4258000000000002</v>
      </c>
      <c r="E262" s="55">
        <v>2.5758000000000001</v>
      </c>
      <c r="F262" s="55">
        <v>2.5007999999999999</v>
      </c>
    </row>
    <row r="263" spans="1:6">
      <c r="A263" s="56">
        <v>38974</v>
      </c>
      <c r="B263" s="55">
        <v>2.4466999999999999</v>
      </c>
      <c r="C263" s="55">
        <v>2.5465</v>
      </c>
      <c r="D263" s="55">
        <v>2.4217</v>
      </c>
      <c r="E263" s="55">
        <v>2.5714999999999999</v>
      </c>
      <c r="F263" s="55">
        <v>2.4965999999999999</v>
      </c>
    </row>
    <row r="264" spans="1:6">
      <c r="A264" s="56">
        <v>38975</v>
      </c>
      <c r="B264" s="55">
        <v>2.4201999999999999</v>
      </c>
      <c r="C264" s="55">
        <v>2.5190000000000001</v>
      </c>
      <c r="D264" s="55">
        <v>2.3955000000000002</v>
      </c>
      <c r="E264" s="55">
        <v>2.5436999999999999</v>
      </c>
      <c r="F264" s="55">
        <v>2.4695999999999998</v>
      </c>
    </row>
    <row r="265" spans="1:6">
      <c r="A265" s="56">
        <v>38976</v>
      </c>
      <c r="B265" s="55">
        <v>2.4201999999999999</v>
      </c>
      <c r="C265" s="55">
        <v>2.5190000000000001</v>
      </c>
      <c r="D265" s="55">
        <v>2.3955000000000002</v>
      </c>
      <c r="E265" s="55">
        <v>2.5436999999999999</v>
      </c>
      <c r="F265" s="55">
        <v>2.4695999999999998</v>
      </c>
    </row>
    <row r="266" spans="1:6">
      <c r="A266" s="56">
        <v>38977</v>
      </c>
      <c r="B266" s="55">
        <v>2.4201999999999999</v>
      </c>
      <c r="C266" s="55">
        <v>2.5190000000000001</v>
      </c>
      <c r="D266" s="55">
        <v>2.3955000000000002</v>
      </c>
      <c r="E266" s="55">
        <v>2.5436999999999999</v>
      </c>
      <c r="F266" s="55">
        <v>2.4695999999999998</v>
      </c>
    </row>
    <row r="267" spans="1:6">
      <c r="A267" s="56">
        <v>38978</v>
      </c>
      <c r="B267" s="55">
        <v>2.4329999999999998</v>
      </c>
      <c r="C267" s="55">
        <v>2.5323000000000002</v>
      </c>
      <c r="D267" s="55">
        <v>2.4081999999999999</v>
      </c>
      <c r="E267" s="55">
        <v>2.5571000000000002</v>
      </c>
      <c r="F267" s="55">
        <v>2.4826999999999999</v>
      </c>
    </row>
    <row r="268" spans="1:6">
      <c r="A268" s="56">
        <v>38979</v>
      </c>
      <c r="B268" s="55">
        <v>2.4333</v>
      </c>
      <c r="C268" s="55">
        <v>2.5327000000000002</v>
      </c>
      <c r="D268" s="55">
        <v>2.4085000000000001</v>
      </c>
      <c r="E268" s="55">
        <v>2.5575000000000001</v>
      </c>
      <c r="F268" s="55">
        <v>2.4830000000000001</v>
      </c>
    </row>
    <row r="269" spans="1:6">
      <c r="A269" s="56">
        <v>38980</v>
      </c>
      <c r="B269" s="55">
        <v>2.4453</v>
      </c>
      <c r="C269" s="55">
        <v>2.5451000000000001</v>
      </c>
      <c r="D269" s="55">
        <v>2.4203999999999999</v>
      </c>
      <c r="E269" s="55">
        <v>2.5701000000000001</v>
      </c>
      <c r="F269" s="55">
        <v>2.4895</v>
      </c>
    </row>
    <row r="270" spans="1:6">
      <c r="A270" s="56">
        <v>38981</v>
      </c>
      <c r="B270" s="55">
        <v>2.4441000000000002</v>
      </c>
      <c r="C270" s="55">
        <v>2.5438999999999998</v>
      </c>
      <c r="D270" s="55">
        <v>2.4192</v>
      </c>
      <c r="E270" s="55">
        <v>2.5688</v>
      </c>
      <c r="F270" s="55">
        <v>2.4940000000000002</v>
      </c>
    </row>
    <row r="271" spans="1:6">
      <c r="A271" s="56">
        <v>38982</v>
      </c>
      <c r="B271" s="55">
        <v>2.4521999999999999</v>
      </c>
      <c r="C271" s="55">
        <v>2.5522999999999998</v>
      </c>
      <c r="D271" s="55">
        <v>2.4270999999999998</v>
      </c>
      <c r="E271" s="55">
        <v>2.5773000000000001</v>
      </c>
      <c r="F271" s="55">
        <v>2.5022000000000002</v>
      </c>
    </row>
    <row r="272" spans="1:6">
      <c r="A272" s="56">
        <v>38983</v>
      </c>
      <c r="B272" s="55">
        <v>2.4521999999999999</v>
      </c>
      <c r="C272" s="55">
        <v>2.5522999999999998</v>
      </c>
      <c r="D272" s="55">
        <v>2.4270999999999998</v>
      </c>
      <c r="E272" s="55">
        <v>2.5773000000000001</v>
      </c>
      <c r="F272" s="55">
        <v>2.5022000000000002</v>
      </c>
    </row>
    <row r="273" spans="1:6">
      <c r="A273" s="56">
        <v>38984</v>
      </c>
      <c r="B273" s="55">
        <v>2.4521999999999999</v>
      </c>
      <c r="C273" s="55">
        <v>2.5522999999999998</v>
      </c>
      <c r="D273" s="55">
        <v>2.4270999999999998</v>
      </c>
      <c r="E273" s="55">
        <v>2.5773000000000001</v>
      </c>
      <c r="F273" s="55">
        <v>2.5022000000000002</v>
      </c>
    </row>
    <row r="274" spans="1:6">
      <c r="A274" s="56">
        <v>38985</v>
      </c>
      <c r="B274" s="55">
        <v>2.4668999999999999</v>
      </c>
      <c r="C274" s="55">
        <v>2.5676000000000001</v>
      </c>
      <c r="D274" s="55">
        <v>2.4417</v>
      </c>
      <c r="E274" s="55">
        <v>2.5928</v>
      </c>
      <c r="F274" s="55">
        <v>2.5173000000000001</v>
      </c>
    </row>
    <row r="275" spans="1:6">
      <c r="A275" s="56">
        <v>38986</v>
      </c>
      <c r="B275" s="55">
        <v>2.4645999999999999</v>
      </c>
      <c r="C275" s="55">
        <v>2.5651999999999999</v>
      </c>
      <c r="D275" s="55">
        <v>2.4394999999999998</v>
      </c>
      <c r="E275" s="55">
        <v>2.5903999999999998</v>
      </c>
      <c r="F275" s="55">
        <v>2.5148999999999999</v>
      </c>
    </row>
    <row r="276" spans="1:6">
      <c r="A276" s="56">
        <v>38987</v>
      </c>
      <c r="B276" s="55">
        <v>2.4638</v>
      </c>
      <c r="C276" s="55">
        <v>2.5644</v>
      </c>
      <c r="D276" s="55">
        <v>2.4386000000000001</v>
      </c>
      <c r="E276" s="55">
        <v>2.5895000000000001</v>
      </c>
      <c r="F276" s="55">
        <v>2.5141</v>
      </c>
    </row>
    <row r="277" spans="1:6">
      <c r="A277" s="56">
        <v>38988</v>
      </c>
      <c r="B277" s="55">
        <v>2.4605999999999999</v>
      </c>
      <c r="C277" s="55">
        <v>2.5611000000000002</v>
      </c>
      <c r="D277" s="55">
        <v>2.4355000000000002</v>
      </c>
      <c r="E277" s="55">
        <v>2.5861999999999998</v>
      </c>
      <c r="F277" s="55">
        <v>2.5108999999999999</v>
      </c>
    </row>
    <row r="278" spans="1:6">
      <c r="A278" s="56">
        <v>38989</v>
      </c>
      <c r="B278" s="55">
        <v>2.4649000000000001</v>
      </c>
      <c r="C278" s="55">
        <v>2.5655000000000001</v>
      </c>
      <c r="D278" s="55">
        <v>2.4398</v>
      </c>
      <c r="E278" s="55">
        <v>2.5907</v>
      </c>
      <c r="F278" s="55">
        <v>2.5152000000000001</v>
      </c>
    </row>
    <row r="279" spans="1:6">
      <c r="A279" s="56">
        <v>38990</v>
      </c>
      <c r="B279" s="55">
        <v>2.4649000000000001</v>
      </c>
      <c r="C279" s="55">
        <v>2.5655000000000001</v>
      </c>
      <c r="D279" s="55">
        <v>2.4398</v>
      </c>
      <c r="E279" s="55">
        <v>2.5907</v>
      </c>
      <c r="F279" s="55">
        <v>2.5152000000000001</v>
      </c>
    </row>
    <row r="280" spans="1:6">
      <c r="A280" s="56">
        <v>38991</v>
      </c>
      <c r="B280" s="55">
        <v>2.4649000000000001</v>
      </c>
      <c r="C280" s="55">
        <v>2.5655000000000001</v>
      </c>
      <c r="D280" s="55">
        <v>2.4398</v>
      </c>
      <c r="E280" s="55">
        <v>2.5907</v>
      </c>
      <c r="F280" s="55">
        <v>2.5152000000000001</v>
      </c>
    </row>
    <row r="281" spans="1:6">
      <c r="A281" s="56">
        <v>38992</v>
      </c>
      <c r="B281" s="55">
        <v>2.4565000000000001</v>
      </c>
      <c r="C281" s="55">
        <v>2.5567000000000002</v>
      </c>
      <c r="D281" s="55">
        <v>2.4314</v>
      </c>
      <c r="E281" s="55">
        <v>2.5817999999999999</v>
      </c>
      <c r="F281" s="55">
        <v>2.5066000000000002</v>
      </c>
    </row>
    <row r="282" spans="1:6">
      <c r="A282" s="56">
        <v>38993</v>
      </c>
      <c r="B282" s="55">
        <v>2.4489999999999998</v>
      </c>
      <c r="C282" s="55">
        <v>2.5489999999999999</v>
      </c>
      <c r="D282" s="55">
        <v>2.4239999999999999</v>
      </c>
      <c r="E282" s="55">
        <v>2.5739999999999998</v>
      </c>
      <c r="F282" s="55">
        <v>2.4990000000000001</v>
      </c>
    </row>
    <row r="283" spans="1:6">
      <c r="A283" s="56">
        <v>38994</v>
      </c>
      <c r="B283" s="55">
        <v>2.4426999999999999</v>
      </c>
      <c r="C283" s="55">
        <v>2.5424000000000002</v>
      </c>
      <c r="D283" s="55">
        <v>2.4178000000000002</v>
      </c>
      <c r="E283" s="55">
        <v>2.5674000000000001</v>
      </c>
      <c r="F283" s="55">
        <v>2.4925999999999999</v>
      </c>
    </row>
    <row r="284" spans="1:6">
      <c r="A284" s="56">
        <v>38995</v>
      </c>
      <c r="B284" s="55">
        <v>2.4255</v>
      </c>
      <c r="C284" s="55">
        <v>2.5245000000000002</v>
      </c>
      <c r="D284" s="55">
        <v>2.4007000000000001</v>
      </c>
      <c r="E284" s="55">
        <v>2.5491999999999999</v>
      </c>
      <c r="F284" s="55">
        <v>2.4750000000000001</v>
      </c>
    </row>
    <row r="285" spans="1:6">
      <c r="A285" s="56">
        <v>38996</v>
      </c>
      <c r="B285" s="55">
        <v>2.4247999999999998</v>
      </c>
      <c r="C285" s="55">
        <v>2.5236999999999998</v>
      </c>
      <c r="D285" s="55">
        <v>2.4</v>
      </c>
      <c r="E285" s="55">
        <v>2.5485000000000002</v>
      </c>
      <c r="F285" s="55">
        <v>2.4742999999999999</v>
      </c>
    </row>
    <row r="286" spans="1:6">
      <c r="A286" s="56">
        <v>38997</v>
      </c>
      <c r="B286" s="55">
        <v>2.4247999999999998</v>
      </c>
      <c r="C286" s="55">
        <v>2.5236999999999998</v>
      </c>
      <c r="D286" s="55">
        <v>2.4</v>
      </c>
      <c r="E286" s="55">
        <v>2.5485000000000002</v>
      </c>
      <c r="F286" s="55">
        <v>2.4742999999999999</v>
      </c>
    </row>
    <row r="287" spans="1:6">
      <c r="A287" s="56">
        <v>38998</v>
      </c>
      <c r="B287" s="55">
        <v>2.4247999999999998</v>
      </c>
      <c r="C287" s="55">
        <v>2.5236999999999998</v>
      </c>
      <c r="D287" s="55">
        <v>2.4</v>
      </c>
      <c r="E287" s="55">
        <v>2.5485000000000002</v>
      </c>
      <c r="F287" s="55">
        <v>2.4742999999999999</v>
      </c>
    </row>
    <row r="288" spans="1:6">
      <c r="A288" s="56">
        <v>38999</v>
      </c>
      <c r="B288" s="55">
        <v>2.4201999999999999</v>
      </c>
      <c r="C288" s="55">
        <v>2.5190000000000001</v>
      </c>
      <c r="D288" s="55">
        <v>2.3955000000000002</v>
      </c>
      <c r="E288" s="55">
        <v>2.5436999999999999</v>
      </c>
      <c r="F288" s="55">
        <v>2.4695999999999998</v>
      </c>
    </row>
    <row r="289" spans="1:6">
      <c r="A289" s="56">
        <v>39000</v>
      </c>
      <c r="B289" s="55">
        <v>2.4144999999999999</v>
      </c>
      <c r="C289" s="55">
        <v>2.5129999999999999</v>
      </c>
      <c r="D289" s="55">
        <v>2.3898000000000001</v>
      </c>
      <c r="E289" s="55">
        <v>2.5375999999999999</v>
      </c>
      <c r="F289" s="55">
        <v>2.4636999999999998</v>
      </c>
    </row>
    <row r="290" spans="1:6">
      <c r="A290" s="56">
        <v>39001</v>
      </c>
      <c r="B290" s="55">
        <v>2.4020000000000001</v>
      </c>
      <c r="C290" s="55">
        <v>2.5</v>
      </c>
      <c r="D290" s="55">
        <v>2.3774999999999999</v>
      </c>
      <c r="E290" s="55">
        <v>2.5245000000000002</v>
      </c>
      <c r="F290" s="55">
        <v>2.4575</v>
      </c>
    </row>
    <row r="291" spans="1:6">
      <c r="A291" s="56">
        <v>39002</v>
      </c>
      <c r="B291" s="55">
        <v>2.3935</v>
      </c>
      <c r="C291" s="55">
        <v>2.5013999999999998</v>
      </c>
      <c r="D291" s="55">
        <v>2.3788</v>
      </c>
      <c r="E291" s="55">
        <v>2.5259999999999998</v>
      </c>
      <c r="F291" s="55">
        <v>2.4477000000000002</v>
      </c>
    </row>
    <row r="292" spans="1:6">
      <c r="A292" s="56">
        <v>39003</v>
      </c>
      <c r="B292" s="55">
        <v>2.3843999999999999</v>
      </c>
      <c r="C292" s="55">
        <v>2.4918999999999998</v>
      </c>
      <c r="D292" s="55">
        <v>2.3696999999999999</v>
      </c>
      <c r="E292" s="55">
        <v>2.5163000000000002</v>
      </c>
      <c r="F292" s="55">
        <v>2.4430000000000001</v>
      </c>
    </row>
    <row r="293" spans="1:6">
      <c r="A293" s="56">
        <v>39004</v>
      </c>
      <c r="B293" s="55">
        <v>2.3843999999999999</v>
      </c>
      <c r="C293" s="55">
        <v>2.4918999999999998</v>
      </c>
      <c r="D293" s="55">
        <v>2.3696999999999999</v>
      </c>
      <c r="E293" s="55">
        <v>2.5163000000000002</v>
      </c>
      <c r="F293" s="55">
        <v>2.4430000000000001</v>
      </c>
    </row>
    <row r="294" spans="1:6">
      <c r="A294" s="56">
        <v>39005</v>
      </c>
      <c r="B294" s="55">
        <v>2.3843999999999999</v>
      </c>
      <c r="C294" s="55">
        <v>2.4918999999999998</v>
      </c>
      <c r="D294" s="55">
        <v>2.3696999999999999</v>
      </c>
      <c r="E294" s="55">
        <v>2.5163000000000002</v>
      </c>
      <c r="F294" s="55">
        <v>2.4430000000000001</v>
      </c>
    </row>
    <row r="295" spans="1:6">
      <c r="A295" s="56">
        <v>39006</v>
      </c>
      <c r="B295" s="55">
        <v>2.3767999999999998</v>
      </c>
      <c r="C295" s="55">
        <v>2.4839000000000002</v>
      </c>
      <c r="D295" s="55">
        <v>2.3622000000000001</v>
      </c>
      <c r="E295" s="55">
        <v>2.5083000000000002</v>
      </c>
      <c r="F295" s="55">
        <v>2.4352</v>
      </c>
    </row>
    <row r="296" spans="1:6">
      <c r="A296" s="56">
        <v>39007</v>
      </c>
      <c r="B296" s="55">
        <v>2.3822000000000001</v>
      </c>
      <c r="C296" s="55">
        <v>2.4895999999999998</v>
      </c>
      <c r="D296" s="55">
        <v>2.3675000000000002</v>
      </c>
      <c r="E296" s="55">
        <v>2.5139999999999998</v>
      </c>
      <c r="F296" s="55">
        <v>2.4407999999999999</v>
      </c>
    </row>
    <row r="297" spans="1:6">
      <c r="A297" s="56">
        <v>39008</v>
      </c>
      <c r="B297" s="55">
        <v>2.3856999999999999</v>
      </c>
      <c r="C297" s="55">
        <v>2.4933000000000001</v>
      </c>
      <c r="D297" s="55">
        <v>2.371</v>
      </c>
      <c r="E297" s="55">
        <v>2.5177</v>
      </c>
      <c r="F297" s="55">
        <v>2.4443999999999999</v>
      </c>
    </row>
    <row r="298" spans="1:6">
      <c r="A298" s="56">
        <v>39009</v>
      </c>
      <c r="B298" s="55">
        <v>2.3887</v>
      </c>
      <c r="C298" s="55">
        <v>2.4964</v>
      </c>
      <c r="D298" s="55">
        <v>2.3740000000000001</v>
      </c>
      <c r="E298" s="55">
        <v>2.5207999999999999</v>
      </c>
      <c r="F298" s="55">
        <v>2.4474</v>
      </c>
    </row>
    <row r="299" spans="1:6">
      <c r="A299" s="56">
        <v>39010</v>
      </c>
      <c r="B299" s="55">
        <v>2.3754</v>
      </c>
      <c r="C299" s="55">
        <v>2.4824999999999999</v>
      </c>
      <c r="D299" s="55">
        <v>2.3607999999999998</v>
      </c>
      <c r="E299" s="55">
        <v>2.5068999999999999</v>
      </c>
      <c r="F299" s="55">
        <v>2.4338000000000002</v>
      </c>
    </row>
    <row r="300" spans="1:6">
      <c r="A300" s="56">
        <v>39011</v>
      </c>
      <c r="B300" s="55">
        <v>2.3754</v>
      </c>
      <c r="C300" s="55">
        <v>2.4824999999999999</v>
      </c>
      <c r="D300" s="55">
        <v>2.3607999999999998</v>
      </c>
      <c r="E300" s="55">
        <v>2.5068999999999999</v>
      </c>
      <c r="F300" s="55">
        <v>2.4338000000000002</v>
      </c>
    </row>
    <row r="301" spans="1:6">
      <c r="A301" s="56">
        <v>39012</v>
      </c>
      <c r="B301" s="55">
        <v>2.3754</v>
      </c>
      <c r="C301" s="55">
        <v>2.4824999999999999</v>
      </c>
      <c r="D301" s="55">
        <v>2.3607999999999998</v>
      </c>
      <c r="E301" s="55">
        <v>2.5068999999999999</v>
      </c>
      <c r="F301" s="55">
        <v>2.4338000000000002</v>
      </c>
    </row>
    <row r="302" spans="1:6">
      <c r="A302" s="56">
        <v>39013</v>
      </c>
      <c r="B302" s="55">
        <v>2.375</v>
      </c>
      <c r="C302" s="55">
        <v>2.4820000000000002</v>
      </c>
      <c r="D302" s="55">
        <v>2.3603999999999998</v>
      </c>
      <c r="E302" s="55">
        <v>2.5064000000000002</v>
      </c>
      <c r="F302" s="55">
        <v>2.4333999999999998</v>
      </c>
    </row>
    <row r="303" spans="1:6">
      <c r="A303" s="56">
        <v>39014</v>
      </c>
      <c r="B303" s="55">
        <v>2.3788</v>
      </c>
      <c r="C303" s="55">
        <v>2.4861</v>
      </c>
      <c r="D303" s="55">
        <v>2.3641999999999999</v>
      </c>
      <c r="E303" s="55">
        <v>2.5105</v>
      </c>
      <c r="F303" s="55">
        <v>2.4373</v>
      </c>
    </row>
    <row r="304" spans="1:6">
      <c r="A304" s="56">
        <v>39015</v>
      </c>
      <c r="B304" s="55">
        <v>2.3805999999999998</v>
      </c>
      <c r="C304" s="55">
        <v>2.488</v>
      </c>
      <c r="D304" s="55">
        <v>2.3660000000000001</v>
      </c>
      <c r="E304" s="55">
        <v>2.5124</v>
      </c>
      <c r="F304" s="55">
        <v>2.4392</v>
      </c>
    </row>
    <row r="305" spans="1:6">
      <c r="A305" s="56">
        <v>39016</v>
      </c>
      <c r="B305" s="55">
        <v>2.3831000000000002</v>
      </c>
      <c r="C305" s="55">
        <v>2.4906000000000001</v>
      </c>
      <c r="D305" s="55">
        <v>2.3685</v>
      </c>
      <c r="E305" s="55">
        <v>2.5150000000000001</v>
      </c>
      <c r="F305" s="55">
        <v>2.4417</v>
      </c>
    </row>
    <row r="306" spans="1:6">
      <c r="A306" s="56">
        <v>39017</v>
      </c>
      <c r="B306" s="55">
        <v>2.3746</v>
      </c>
      <c r="C306" s="55">
        <v>2.4817</v>
      </c>
      <c r="D306" s="55">
        <v>2.36</v>
      </c>
      <c r="E306" s="55">
        <v>2.5059999999999998</v>
      </c>
      <c r="F306" s="55">
        <v>2.4329999999999998</v>
      </c>
    </row>
    <row r="307" spans="1:6">
      <c r="A307" s="56">
        <v>39018</v>
      </c>
      <c r="B307" s="55">
        <v>2.3746</v>
      </c>
      <c r="C307" s="55">
        <v>2.4817</v>
      </c>
      <c r="D307" s="55">
        <v>2.36</v>
      </c>
      <c r="E307" s="55">
        <v>2.5059999999999998</v>
      </c>
      <c r="F307" s="55">
        <v>2.4329999999999998</v>
      </c>
    </row>
    <row r="308" spans="1:6">
      <c r="A308" s="56">
        <v>39019</v>
      </c>
      <c r="B308" s="55">
        <v>2.3746</v>
      </c>
      <c r="C308" s="55">
        <v>2.4817</v>
      </c>
      <c r="D308" s="55">
        <v>2.36</v>
      </c>
      <c r="E308" s="55">
        <v>2.5059999999999998</v>
      </c>
      <c r="F308" s="55">
        <v>2.4329999999999998</v>
      </c>
    </row>
    <row r="309" spans="1:6">
      <c r="A309" s="56">
        <v>39020</v>
      </c>
      <c r="B309" s="55">
        <v>2.3914</v>
      </c>
      <c r="C309" s="55">
        <v>2.4992000000000001</v>
      </c>
      <c r="D309" s="55">
        <v>2.3767</v>
      </c>
      <c r="E309" s="55">
        <v>2.5236999999999998</v>
      </c>
      <c r="F309" s="55">
        <v>2.4502000000000002</v>
      </c>
    </row>
    <row r="310" spans="1:6">
      <c r="A310" s="56">
        <v>39021</v>
      </c>
      <c r="B310" s="55">
        <v>2.3896000000000002</v>
      </c>
      <c r="C310" s="55">
        <v>2.4973000000000001</v>
      </c>
      <c r="D310" s="55">
        <v>2.3748999999999998</v>
      </c>
      <c r="E310" s="55">
        <v>2.5217999999999998</v>
      </c>
      <c r="F310" s="55">
        <v>2.4483999999999999</v>
      </c>
    </row>
    <row r="311" spans="1:6">
      <c r="A311" s="56">
        <v>39022</v>
      </c>
      <c r="B311" s="55">
        <v>2.3896000000000002</v>
      </c>
      <c r="C311" s="55">
        <v>2.4973000000000001</v>
      </c>
      <c r="D311" s="55">
        <v>2.3748999999999998</v>
      </c>
      <c r="E311" s="55">
        <v>2.5217999999999998</v>
      </c>
      <c r="F311" s="55">
        <v>2.4483999999999999</v>
      </c>
    </row>
    <row r="312" spans="1:6">
      <c r="A312" s="56">
        <v>39023</v>
      </c>
      <c r="B312" s="55">
        <v>2.3767</v>
      </c>
      <c r="C312" s="55">
        <v>2.4838</v>
      </c>
      <c r="D312" s="55">
        <v>2.3620999999999999</v>
      </c>
      <c r="E312" s="55">
        <v>2.5082</v>
      </c>
      <c r="F312" s="55">
        <v>2.4350999999999998</v>
      </c>
    </row>
    <row r="313" spans="1:6">
      <c r="A313" s="56">
        <v>39024</v>
      </c>
      <c r="B313" s="55">
        <v>2.3730000000000002</v>
      </c>
      <c r="C313" s="55">
        <v>2.48</v>
      </c>
      <c r="D313" s="55">
        <v>2.3584000000000001</v>
      </c>
      <c r="E313" s="55">
        <v>2.5043000000000002</v>
      </c>
      <c r="F313" s="55">
        <v>2.4312999999999998</v>
      </c>
    </row>
    <row r="314" spans="1:6">
      <c r="A314" s="56">
        <v>39025</v>
      </c>
      <c r="B314" s="55">
        <v>2.3730000000000002</v>
      </c>
      <c r="C314" s="55">
        <v>2.48</v>
      </c>
      <c r="D314" s="55">
        <v>2.3584000000000001</v>
      </c>
      <c r="E314" s="55">
        <v>2.5043000000000002</v>
      </c>
      <c r="F314" s="55">
        <v>2.4312999999999998</v>
      </c>
    </row>
    <row r="315" spans="1:6">
      <c r="A315" s="56">
        <v>39026</v>
      </c>
      <c r="B315" s="55">
        <v>2.3730000000000002</v>
      </c>
      <c r="C315" s="55">
        <v>2.48</v>
      </c>
      <c r="D315" s="55">
        <v>2.3584000000000001</v>
      </c>
      <c r="E315" s="55">
        <v>2.5043000000000002</v>
      </c>
      <c r="F315" s="55">
        <v>2.4312999999999998</v>
      </c>
    </row>
    <row r="316" spans="1:6">
      <c r="A316" s="56">
        <v>39027</v>
      </c>
      <c r="B316" s="55">
        <v>2.351</v>
      </c>
      <c r="C316" s="55">
        <v>2.4569000000000001</v>
      </c>
      <c r="D316" s="55">
        <v>2.3365</v>
      </c>
      <c r="E316" s="55">
        <v>2.4809999999999999</v>
      </c>
      <c r="F316" s="55">
        <v>2.4087999999999998</v>
      </c>
    </row>
    <row r="317" spans="1:6">
      <c r="A317" s="56">
        <v>39028</v>
      </c>
      <c r="B317" s="55">
        <v>2.3372999999999999</v>
      </c>
      <c r="C317" s="55">
        <v>2.4426000000000001</v>
      </c>
      <c r="D317" s="55">
        <v>2.3229000000000002</v>
      </c>
      <c r="E317" s="55">
        <v>2.4666000000000001</v>
      </c>
      <c r="F317" s="55">
        <v>2.3946999999999998</v>
      </c>
    </row>
    <row r="318" spans="1:6">
      <c r="A318" s="56">
        <v>39029</v>
      </c>
      <c r="B318" s="55">
        <v>2.3422000000000001</v>
      </c>
      <c r="C318" s="55">
        <v>2.4478</v>
      </c>
      <c r="D318" s="55">
        <v>2.3277999999999999</v>
      </c>
      <c r="E318" s="55">
        <v>2.4718</v>
      </c>
      <c r="F318" s="55">
        <v>2.3997999999999999</v>
      </c>
    </row>
    <row r="319" spans="1:6">
      <c r="A319" s="56">
        <v>39030</v>
      </c>
      <c r="B319" s="55">
        <v>2.3451</v>
      </c>
      <c r="C319" s="55">
        <v>2.4508999999999999</v>
      </c>
      <c r="D319" s="55">
        <v>2.3307000000000002</v>
      </c>
      <c r="E319" s="55">
        <v>2.4748999999999999</v>
      </c>
      <c r="F319" s="55">
        <v>2.4028</v>
      </c>
    </row>
    <row r="320" spans="1:6">
      <c r="A320" s="56">
        <v>39031</v>
      </c>
      <c r="B320" s="55">
        <v>2.3534999999999999</v>
      </c>
      <c r="C320" s="55">
        <v>2.4596</v>
      </c>
      <c r="D320" s="55">
        <v>2.339</v>
      </c>
      <c r="E320" s="55">
        <v>2.4836999999999998</v>
      </c>
      <c r="F320" s="55">
        <v>2.4114</v>
      </c>
    </row>
    <row r="321" spans="1:6">
      <c r="A321" s="56">
        <v>39032</v>
      </c>
      <c r="B321" s="55">
        <v>2.3534999999999999</v>
      </c>
      <c r="C321" s="55">
        <v>2.4596</v>
      </c>
      <c r="D321" s="55">
        <v>2.339</v>
      </c>
      <c r="E321" s="55">
        <v>2.4836999999999998</v>
      </c>
      <c r="F321" s="55">
        <v>2.4114</v>
      </c>
    </row>
    <row r="322" spans="1:6">
      <c r="A322" s="56">
        <v>39033</v>
      </c>
      <c r="B322" s="55">
        <v>2.3534999999999999</v>
      </c>
      <c r="C322" s="55">
        <v>2.4596</v>
      </c>
      <c r="D322" s="55">
        <v>2.339</v>
      </c>
      <c r="E322" s="55">
        <v>2.4836999999999998</v>
      </c>
      <c r="F322" s="55">
        <v>2.4114</v>
      </c>
    </row>
    <row r="323" spans="1:6">
      <c r="A323" s="56">
        <v>39034</v>
      </c>
      <c r="B323" s="55">
        <v>2.3477000000000001</v>
      </c>
      <c r="C323" s="55">
        <v>2.4535999999999998</v>
      </c>
      <c r="D323" s="55">
        <v>2.3332999999999999</v>
      </c>
      <c r="E323" s="55">
        <v>2.4775999999999998</v>
      </c>
      <c r="F323" s="55">
        <v>2.4055</v>
      </c>
    </row>
    <row r="324" spans="1:6">
      <c r="A324" s="56">
        <v>39035</v>
      </c>
      <c r="B324" s="55">
        <v>2.3422000000000001</v>
      </c>
      <c r="C324" s="55">
        <v>2.4478</v>
      </c>
      <c r="D324" s="55">
        <v>2.3277999999999999</v>
      </c>
      <c r="E324" s="55">
        <v>2.4718</v>
      </c>
      <c r="F324" s="55">
        <v>2.3997999999999999</v>
      </c>
    </row>
    <row r="325" spans="1:6">
      <c r="A325" s="56">
        <v>39036</v>
      </c>
      <c r="B325" s="55">
        <v>2.3296999999999999</v>
      </c>
      <c r="C325" s="55">
        <v>2.4348000000000001</v>
      </c>
      <c r="D325" s="55">
        <v>2.3153999999999999</v>
      </c>
      <c r="E325" s="55">
        <v>2.4586000000000001</v>
      </c>
      <c r="F325" s="55">
        <v>2.387</v>
      </c>
    </row>
    <row r="326" spans="1:6">
      <c r="A326" s="56">
        <v>39037</v>
      </c>
      <c r="B326" s="55">
        <v>2.3214999999999999</v>
      </c>
      <c r="C326" s="55">
        <v>2.4262000000000001</v>
      </c>
      <c r="D326" s="55">
        <v>2.3071999999999999</v>
      </c>
      <c r="E326" s="55">
        <v>2.4500000000000002</v>
      </c>
      <c r="F326" s="55">
        <v>2.3786</v>
      </c>
    </row>
    <row r="327" spans="1:6">
      <c r="A327" s="56">
        <v>39038</v>
      </c>
      <c r="B327" s="55">
        <v>2.3193000000000001</v>
      </c>
      <c r="C327" s="55">
        <v>2.4239000000000002</v>
      </c>
      <c r="D327" s="55">
        <v>2.3050999999999999</v>
      </c>
      <c r="E327" s="55">
        <v>2.4477000000000002</v>
      </c>
      <c r="F327" s="55">
        <v>2.3763999999999998</v>
      </c>
    </row>
    <row r="328" spans="1:6">
      <c r="A328" s="56">
        <v>39039</v>
      </c>
      <c r="B328" s="55">
        <v>2.3193000000000001</v>
      </c>
      <c r="C328" s="55">
        <v>2.4239000000000002</v>
      </c>
      <c r="D328" s="55">
        <v>2.3050999999999999</v>
      </c>
      <c r="E328" s="55">
        <v>2.4477000000000002</v>
      </c>
      <c r="F328" s="55">
        <v>2.3763999999999998</v>
      </c>
    </row>
    <row r="329" spans="1:6">
      <c r="A329" s="56">
        <v>39040</v>
      </c>
      <c r="B329" s="55">
        <v>2.3193000000000001</v>
      </c>
      <c r="C329" s="55">
        <v>2.4239000000000002</v>
      </c>
      <c r="D329" s="55">
        <v>2.3050999999999999</v>
      </c>
      <c r="E329" s="55">
        <v>2.4477000000000002</v>
      </c>
      <c r="F329" s="55">
        <v>2.3763999999999998</v>
      </c>
    </row>
    <row r="330" spans="1:6">
      <c r="A330" s="56">
        <v>39041</v>
      </c>
      <c r="B330" s="55">
        <v>2.3300999999999998</v>
      </c>
      <c r="C330" s="55">
        <v>2.4350999999999998</v>
      </c>
      <c r="D330" s="55">
        <v>2.3157999999999999</v>
      </c>
      <c r="E330" s="55">
        <v>2.4590000000000001</v>
      </c>
      <c r="F330" s="55">
        <v>2.3874</v>
      </c>
    </row>
    <row r="331" spans="1:6">
      <c r="A331" s="56">
        <v>39042</v>
      </c>
      <c r="B331" s="55">
        <v>2.327</v>
      </c>
      <c r="C331" s="55">
        <v>2.4319000000000002</v>
      </c>
      <c r="D331" s="55">
        <v>2.3127</v>
      </c>
      <c r="E331" s="55">
        <v>2.4557000000000002</v>
      </c>
      <c r="F331" s="55">
        <v>2.3841999999999999</v>
      </c>
    </row>
    <row r="332" spans="1:6">
      <c r="A332" s="56">
        <v>39043</v>
      </c>
      <c r="B332" s="55">
        <v>2.3256000000000001</v>
      </c>
      <c r="C332" s="55">
        <v>2.4304999999999999</v>
      </c>
      <c r="D332" s="55">
        <v>2.3113000000000001</v>
      </c>
      <c r="E332" s="55">
        <v>2.4542999999999999</v>
      </c>
      <c r="F332" s="55">
        <v>2.3828</v>
      </c>
    </row>
    <row r="333" spans="1:6">
      <c r="A333" s="56">
        <v>39044</v>
      </c>
      <c r="B333" s="55">
        <v>2.3468</v>
      </c>
      <c r="C333" s="55">
        <v>2.4525999999999999</v>
      </c>
      <c r="D333" s="55">
        <v>2.3323999999999998</v>
      </c>
      <c r="E333" s="55">
        <v>2.4767000000000001</v>
      </c>
      <c r="F333" s="55">
        <v>2.4045999999999998</v>
      </c>
    </row>
    <row r="334" spans="1:6">
      <c r="A334" s="56">
        <v>39045</v>
      </c>
      <c r="B334" s="55">
        <v>2.3555999999999999</v>
      </c>
      <c r="C334" s="55">
        <v>2.4618000000000002</v>
      </c>
      <c r="D334" s="55">
        <v>2.3411</v>
      </c>
      <c r="E334" s="55">
        <v>2.4859</v>
      </c>
      <c r="F334" s="55">
        <v>2.4135</v>
      </c>
    </row>
    <row r="335" spans="1:6">
      <c r="A335" s="56">
        <v>39046</v>
      </c>
      <c r="B335" s="55">
        <v>2.3555999999999999</v>
      </c>
      <c r="C335" s="55">
        <v>2.4618000000000002</v>
      </c>
      <c r="D335" s="55">
        <v>2.3411</v>
      </c>
      <c r="E335" s="55">
        <v>2.4859</v>
      </c>
      <c r="F335" s="55">
        <v>2.4135</v>
      </c>
    </row>
    <row r="336" spans="1:6">
      <c r="A336" s="56">
        <v>39047</v>
      </c>
      <c r="B336" s="55">
        <v>2.3555999999999999</v>
      </c>
      <c r="C336" s="55">
        <v>2.4618000000000002</v>
      </c>
      <c r="D336" s="55">
        <v>2.3411</v>
      </c>
      <c r="E336" s="55">
        <v>2.4859</v>
      </c>
      <c r="F336" s="55">
        <v>2.4135</v>
      </c>
    </row>
    <row r="337" spans="1:6">
      <c r="A337" s="56">
        <v>39048</v>
      </c>
      <c r="B337" s="55">
        <v>2.3664000000000001</v>
      </c>
      <c r="C337" s="55">
        <v>2.4731000000000001</v>
      </c>
      <c r="D337" s="55">
        <v>2.3517999999999999</v>
      </c>
      <c r="E337" s="55">
        <v>2.4973000000000001</v>
      </c>
      <c r="F337" s="55">
        <v>2.4245999999999999</v>
      </c>
    </row>
    <row r="338" spans="1:6">
      <c r="A338" s="56">
        <v>39049</v>
      </c>
      <c r="B338" s="55">
        <v>2.3637999999999999</v>
      </c>
      <c r="C338" s="55">
        <v>2.4702999999999999</v>
      </c>
      <c r="D338" s="55">
        <v>2.3492000000000002</v>
      </c>
      <c r="E338" s="55">
        <v>2.4944999999999999</v>
      </c>
      <c r="F338" s="55">
        <v>2.4218999999999999</v>
      </c>
    </row>
    <row r="339" spans="1:6">
      <c r="A339" s="56">
        <v>39050</v>
      </c>
      <c r="B339" s="55">
        <v>2.3546999999999998</v>
      </c>
      <c r="C339" s="55">
        <v>2.4607999999999999</v>
      </c>
      <c r="D339" s="55">
        <v>2.3401999999999998</v>
      </c>
      <c r="E339" s="55">
        <v>2.4849999999999999</v>
      </c>
      <c r="F339" s="55">
        <v>2.4125999999999999</v>
      </c>
    </row>
    <row r="340" spans="1:6">
      <c r="A340" s="56">
        <v>39051</v>
      </c>
      <c r="B340" s="55">
        <v>2.3428</v>
      </c>
      <c r="C340" s="55">
        <v>2.4483999999999999</v>
      </c>
      <c r="D340" s="55">
        <v>2.3283999999999998</v>
      </c>
      <c r="E340" s="55">
        <v>2.4723999999999999</v>
      </c>
      <c r="F340" s="55">
        <v>2.4003999999999999</v>
      </c>
    </row>
    <row r="341" spans="1:6">
      <c r="A341" s="56">
        <v>39052</v>
      </c>
      <c r="B341" s="55">
        <v>2.3456999999999999</v>
      </c>
      <c r="C341" s="55">
        <v>2.4514999999999998</v>
      </c>
      <c r="D341" s="55">
        <v>2.3313000000000001</v>
      </c>
      <c r="E341" s="55">
        <v>2.4754999999999998</v>
      </c>
      <c r="F341" s="55">
        <v>2.4034</v>
      </c>
    </row>
    <row r="342" spans="1:6">
      <c r="A342" s="56">
        <v>39053</v>
      </c>
      <c r="B342" s="55">
        <v>2.3456999999999999</v>
      </c>
      <c r="C342" s="55">
        <v>2.4514999999999998</v>
      </c>
      <c r="D342" s="55">
        <v>2.3313000000000001</v>
      </c>
      <c r="E342" s="55">
        <v>2.4754999999999998</v>
      </c>
      <c r="F342" s="55">
        <v>2.4034</v>
      </c>
    </row>
    <row r="343" spans="1:6">
      <c r="A343" s="56">
        <v>39054</v>
      </c>
      <c r="B343" s="55">
        <v>2.3456999999999999</v>
      </c>
      <c r="C343" s="55">
        <v>2.4514999999999998</v>
      </c>
      <c r="D343" s="55">
        <v>2.3313000000000001</v>
      </c>
      <c r="E343" s="55">
        <v>2.4754999999999998</v>
      </c>
      <c r="F343" s="55">
        <v>2.4034</v>
      </c>
    </row>
    <row r="344" spans="1:6">
      <c r="A344" s="56">
        <v>39055</v>
      </c>
      <c r="B344" s="55">
        <v>2.3376999999999999</v>
      </c>
      <c r="C344" s="55">
        <v>2.4430999999999998</v>
      </c>
      <c r="D344" s="55">
        <v>2.3233000000000001</v>
      </c>
      <c r="E344" s="55">
        <v>2.4670000000000001</v>
      </c>
      <c r="F344" s="55">
        <v>2.3952</v>
      </c>
    </row>
    <row r="345" spans="1:6">
      <c r="A345" s="56">
        <v>39056</v>
      </c>
      <c r="B345" s="55">
        <v>2.3393000000000002</v>
      </c>
      <c r="C345" s="55">
        <v>2.4447000000000001</v>
      </c>
      <c r="D345" s="55">
        <v>2.3249</v>
      </c>
      <c r="E345" s="55">
        <v>2.4687000000000001</v>
      </c>
      <c r="F345" s="55">
        <v>2.3967999999999998</v>
      </c>
    </row>
    <row r="346" spans="1:6">
      <c r="A346" s="56">
        <v>39057</v>
      </c>
      <c r="B346" s="55">
        <v>2.3388</v>
      </c>
      <c r="C346" s="55">
        <v>2.4441999999999999</v>
      </c>
      <c r="D346" s="55">
        <v>2.3243999999999998</v>
      </c>
      <c r="E346" s="55">
        <v>2.4681999999999999</v>
      </c>
      <c r="F346" s="55">
        <v>2.3963000000000001</v>
      </c>
    </row>
    <row r="347" spans="1:6">
      <c r="A347" s="56">
        <v>39058</v>
      </c>
      <c r="B347" s="55">
        <v>2.34</v>
      </c>
      <c r="C347" s="55">
        <v>2.4455</v>
      </c>
      <c r="D347" s="55">
        <v>2.3256999999999999</v>
      </c>
      <c r="E347" s="55">
        <v>2.4695</v>
      </c>
      <c r="F347" s="55">
        <v>2.3976000000000002</v>
      </c>
    </row>
    <row r="348" spans="1:6">
      <c r="A348" s="56">
        <v>39059</v>
      </c>
      <c r="B348" s="55">
        <v>2.3485999999999998</v>
      </c>
      <c r="C348" s="55">
        <v>2.4544999999999999</v>
      </c>
      <c r="D348" s="55">
        <v>2.3342000000000001</v>
      </c>
      <c r="E348" s="55">
        <v>2.4784999999999999</v>
      </c>
      <c r="F348" s="55">
        <v>2.4064000000000001</v>
      </c>
    </row>
    <row r="349" spans="1:6">
      <c r="A349" s="56">
        <v>39060</v>
      </c>
      <c r="B349" s="55">
        <v>2.3485999999999998</v>
      </c>
      <c r="C349" s="55">
        <v>2.4544999999999999</v>
      </c>
      <c r="D349" s="55">
        <v>2.3342000000000001</v>
      </c>
      <c r="E349" s="55">
        <v>2.4784999999999999</v>
      </c>
      <c r="F349" s="55">
        <v>2.4064000000000001</v>
      </c>
    </row>
    <row r="350" spans="1:6">
      <c r="A350" s="56">
        <v>39061</v>
      </c>
      <c r="B350" s="55">
        <v>2.3485999999999998</v>
      </c>
      <c r="C350" s="55">
        <v>2.4544999999999999</v>
      </c>
      <c r="D350" s="55">
        <v>2.3342000000000001</v>
      </c>
      <c r="E350" s="55">
        <v>2.4784999999999999</v>
      </c>
      <c r="F350" s="55">
        <v>2.4064000000000001</v>
      </c>
    </row>
    <row r="351" spans="1:6">
      <c r="A351" s="56">
        <v>39062</v>
      </c>
      <c r="B351" s="55">
        <v>2.3454000000000002</v>
      </c>
      <c r="C351" s="55">
        <v>2.4510999999999998</v>
      </c>
      <c r="D351" s="55">
        <v>2.3309000000000002</v>
      </c>
      <c r="E351" s="55">
        <v>2.4750999999999999</v>
      </c>
      <c r="F351" s="55">
        <v>2.403</v>
      </c>
    </row>
    <row r="352" spans="1:6">
      <c r="A352" s="56">
        <v>39063</v>
      </c>
      <c r="B352" s="55">
        <v>2.3395999999999999</v>
      </c>
      <c r="C352" s="55">
        <v>2.4451000000000001</v>
      </c>
      <c r="D352" s="55">
        <v>2.3252999999999999</v>
      </c>
      <c r="E352" s="55">
        <v>2.4691000000000001</v>
      </c>
      <c r="F352" s="55">
        <v>2.3972000000000002</v>
      </c>
    </row>
    <row r="353" spans="1:6">
      <c r="A353" s="56">
        <v>39064</v>
      </c>
      <c r="B353" s="55">
        <v>2.3329</v>
      </c>
      <c r="C353" s="55">
        <v>2.4380999999999999</v>
      </c>
      <c r="D353" s="55">
        <v>2.3186</v>
      </c>
      <c r="E353" s="55">
        <v>2.4620000000000002</v>
      </c>
      <c r="F353" s="55">
        <v>2.3902999999999999</v>
      </c>
    </row>
    <row r="354" spans="1:6">
      <c r="A354" s="56">
        <v>39065</v>
      </c>
      <c r="B354" s="55">
        <v>2.3228</v>
      </c>
      <c r="C354" s="55">
        <v>2.4275000000000002</v>
      </c>
      <c r="D354" s="55">
        <v>2.3085</v>
      </c>
      <c r="E354" s="55">
        <v>2.4512999999999998</v>
      </c>
      <c r="F354" s="55">
        <v>2.3799000000000001</v>
      </c>
    </row>
    <row r="355" spans="1:6">
      <c r="A355" s="56">
        <v>39066</v>
      </c>
      <c r="B355" s="55">
        <v>2.3115000000000001</v>
      </c>
      <c r="C355" s="55">
        <v>2.4157000000000002</v>
      </c>
      <c r="D355" s="55">
        <v>2.2972000000000001</v>
      </c>
      <c r="E355" s="55">
        <v>2.4392999999999998</v>
      </c>
      <c r="F355" s="55">
        <v>2.3683000000000001</v>
      </c>
    </row>
    <row r="356" spans="1:6">
      <c r="A356" s="56">
        <v>39067</v>
      </c>
      <c r="B356" s="55">
        <v>2.3115000000000001</v>
      </c>
      <c r="C356" s="55">
        <v>2.4157000000000002</v>
      </c>
      <c r="D356" s="55">
        <v>2.2972000000000001</v>
      </c>
      <c r="E356" s="55">
        <v>2.4392999999999998</v>
      </c>
      <c r="F356" s="55">
        <v>2.3683000000000001</v>
      </c>
    </row>
    <row r="357" spans="1:6">
      <c r="A357" s="56">
        <v>39068</v>
      </c>
      <c r="B357" s="55">
        <v>2.3115000000000001</v>
      </c>
      <c r="C357" s="55">
        <v>2.4157000000000002</v>
      </c>
      <c r="D357" s="55">
        <v>2.2972000000000001</v>
      </c>
      <c r="E357" s="55">
        <v>2.4392999999999998</v>
      </c>
      <c r="F357" s="55">
        <v>2.3683000000000001</v>
      </c>
    </row>
    <row r="358" spans="1:6">
      <c r="A358" s="56">
        <v>39069</v>
      </c>
      <c r="B358" s="55">
        <v>2.3134000000000001</v>
      </c>
      <c r="C358" s="55">
        <v>2.4177</v>
      </c>
      <c r="D358" s="55">
        <v>2.2991999999999999</v>
      </c>
      <c r="E358" s="55">
        <v>2.4413999999999998</v>
      </c>
      <c r="F358" s="55">
        <v>2.3702999999999999</v>
      </c>
    </row>
    <row r="359" spans="1:6">
      <c r="A359" s="56">
        <v>39070</v>
      </c>
      <c r="B359" s="55">
        <v>2.3222</v>
      </c>
      <c r="C359" s="55">
        <v>2.4268999999999998</v>
      </c>
      <c r="D359" s="55">
        <v>2.3079000000000001</v>
      </c>
      <c r="E359" s="55">
        <v>2.4506999999999999</v>
      </c>
      <c r="F359" s="55">
        <v>2.3793000000000002</v>
      </c>
    </row>
    <row r="360" spans="1:6">
      <c r="A360" s="56">
        <v>39071</v>
      </c>
      <c r="B360" s="55">
        <v>2.3250999999999999</v>
      </c>
      <c r="C360" s="55">
        <v>2.4298999999999999</v>
      </c>
      <c r="D360" s="55">
        <v>2.3108</v>
      </c>
      <c r="E360" s="55">
        <v>2.4537</v>
      </c>
      <c r="F360" s="55">
        <v>2.3822000000000001</v>
      </c>
    </row>
    <row r="361" spans="1:6">
      <c r="A361" s="56">
        <v>39072</v>
      </c>
      <c r="B361" s="55">
        <v>2.3151999999999999</v>
      </c>
      <c r="C361" s="55">
        <v>2.4196</v>
      </c>
      <c r="D361" s="55">
        <v>2.3010000000000002</v>
      </c>
      <c r="E361" s="55">
        <v>2.4432999999999998</v>
      </c>
      <c r="F361" s="55">
        <v>2.3721999999999999</v>
      </c>
    </row>
    <row r="362" spans="1:6">
      <c r="A362" s="56">
        <v>39073</v>
      </c>
      <c r="B362" s="55">
        <v>2.3222</v>
      </c>
      <c r="C362" s="55">
        <v>2.4268999999999998</v>
      </c>
      <c r="D362" s="55">
        <v>2.3079999999999998</v>
      </c>
      <c r="E362" s="55">
        <v>2.4506999999999999</v>
      </c>
      <c r="F362" s="55">
        <v>2.3793000000000002</v>
      </c>
    </row>
    <row r="363" spans="1:6">
      <c r="A363" s="56">
        <v>39074</v>
      </c>
      <c r="B363" s="55">
        <v>2.3222</v>
      </c>
      <c r="C363" s="55">
        <v>2.4268999999999998</v>
      </c>
      <c r="D363" s="55">
        <v>2.3079999999999998</v>
      </c>
      <c r="E363" s="55">
        <v>2.4506999999999999</v>
      </c>
      <c r="F363" s="55">
        <v>2.3793000000000002</v>
      </c>
    </row>
    <row r="364" spans="1:6">
      <c r="A364" s="56">
        <v>39075</v>
      </c>
      <c r="B364" s="55">
        <v>2.3222</v>
      </c>
      <c r="C364" s="55">
        <v>2.4268999999999998</v>
      </c>
      <c r="D364" s="55">
        <v>2.3079999999999998</v>
      </c>
      <c r="E364" s="55">
        <v>2.4506999999999999</v>
      </c>
      <c r="F364" s="55">
        <v>2.3793000000000002</v>
      </c>
    </row>
    <row r="365" spans="1:6">
      <c r="A365" s="56">
        <v>39076</v>
      </c>
      <c r="B365" s="55">
        <v>2.3222</v>
      </c>
      <c r="C365" s="55">
        <v>2.4268999999999998</v>
      </c>
      <c r="D365" s="55">
        <v>2.3079999999999998</v>
      </c>
      <c r="E365" s="55">
        <v>2.4506999999999999</v>
      </c>
      <c r="F365" s="55">
        <v>2.3793000000000002</v>
      </c>
    </row>
    <row r="366" spans="1:6">
      <c r="A366" s="56">
        <v>39077</v>
      </c>
      <c r="B366" s="55">
        <v>2.3222</v>
      </c>
      <c r="C366" s="55">
        <v>2.4268999999999998</v>
      </c>
      <c r="D366" s="55">
        <v>2.3079999999999998</v>
      </c>
      <c r="E366" s="55">
        <v>2.4506999999999999</v>
      </c>
      <c r="F366" s="55">
        <v>2.3793000000000002</v>
      </c>
    </row>
    <row r="367" spans="1:6">
      <c r="A367" s="56">
        <v>39078</v>
      </c>
      <c r="B367" s="55">
        <v>2.3275999999999999</v>
      </c>
      <c r="C367" s="55">
        <v>2.4325000000000001</v>
      </c>
      <c r="D367" s="55">
        <v>2.3132999999999999</v>
      </c>
      <c r="E367" s="55">
        <v>2.4563000000000001</v>
      </c>
      <c r="F367" s="55">
        <v>2.3847999999999998</v>
      </c>
    </row>
    <row r="368" spans="1:6">
      <c r="A368" s="56">
        <v>39079</v>
      </c>
      <c r="B368" s="55">
        <v>2.3292999999999999</v>
      </c>
      <c r="C368" s="55">
        <v>2.4344000000000001</v>
      </c>
      <c r="D368" s="55">
        <v>2.3149999999999999</v>
      </c>
      <c r="E368" s="55">
        <v>2.4582000000000002</v>
      </c>
      <c r="F368" s="55">
        <v>2.3866000000000001</v>
      </c>
    </row>
    <row r="369" spans="1:6">
      <c r="A369" s="56">
        <v>39080</v>
      </c>
      <c r="B369" s="55">
        <v>2.3212999999999999</v>
      </c>
      <c r="C369" s="55">
        <v>2.4258999999999999</v>
      </c>
      <c r="D369" s="55">
        <v>2.3069999999999999</v>
      </c>
      <c r="E369" s="55">
        <v>2.4497</v>
      </c>
      <c r="F369" s="55">
        <v>2.3784000000000001</v>
      </c>
    </row>
    <row r="370" spans="1:6">
      <c r="A370" s="56">
        <v>39081</v>
      </c>
      <c r="B370" s="55">
        <v>2.3212999999999999</v>
      </c>
      <c r="C370" s="55">
        <v>2.4258999999999999</v>
      </c>
      <c r="D370" s="55">
        <v>2.3069999999999999</v>
      </c>
      <c r="E370" s="55">
        <v>2.4497</v>
      </c>
      <c r="F370" s="55">
        <v>2.3784000000000001</v>
      </c>
    </row>
    <row r="371" spans="1:6">
      <c r="A371" s="56">
        <v>39082</v>
      </c>
      <c r="B371" s="55">
        <v>2.3212999999999999</v>
      </c>
      <c r="C371" s="55">
        <v>2.4258999999999999</v>
      </c>
      <c r="D371" s="55">
        <v>2.3069999999999999</v>
      </c>
      <c r="E371" s="55">
        <v>2.4497</v>
      </c>
      <c r="F371" s="55">
        <v>2.3784000000000001</v>
      </c>
    </row>
    <row r="372" spans="1:6">
      <c r="A372" s="56">
        <v>39083</v>
      </c>
      <c r="B372" s="55">
        <v>2.3212999999999999</v>
      </c>
      <c r="C372" s="55">
        <v>2.4258999999999999</v>
      </c>
      <c r="D372" s="55">
        <v>2.3069999999999999</v>
      </c>
      <c r="E372" s="55">
        <v>2.4497</v>
      </c>
      <c r="F372" s="55">
        <v>2.3784000000000001</v>
      </c>
    </row>
    <row r="373" spans="1:6">
      <c r="A373" s="56">
        <v>39084</v>
      </c>
      <c r="B373" s="55">
        <v>2.3209</v>
      </c>
      <c r="C373" s="55">
        <v>2.4255</v>
      </c>
      <c r="D373" s="55">
        <v>2.3066</v>
      </c>
      <c r="E373" s="55">
        <v>2.4493</v>
      </c>
      <c r="F373" s="55">
        <v>2.3780000000000001</v>
      </c>
    </row>
    <row r="374" spans="1:6">
      <c r="A374" s="56">
        <v>39085</v>
      </c>
      <c r="B374" s="55">
        <v>2.3159000000000001</v>
      </c>
      <c r="C374" s="55">
        <v>2.4203000000000001</v>
      </c>
      <c r="D374" s="55">
        <v>2.3016000000000001</v>
      </c>
      <c r="E374" s="55">
        <v>2.444</v>
      </c>
      <c r="F374" s="55">
        <v>2.3727999999999998</v>
      </c>
    </row>
    <row r="375" spans="1:6">
      <c r="A375" s="56">
        <v>39086</v>
      </c>
      <c r="B375" s="55">
        <v>2.3449</v>
      </c>
      <c r="C375" s="55">
        <v>2.4506000000000001</v>
      </c>
      <c r="D375" s="55">
        <v>2.3304999999999998</v>
      </c>
      <c r="E375" s="55">
        <v>2.4746000000000001</v>
      </c>
      <c r="F375" s="55">
        <v>2.4026000000000001</v>
      </c>
    </row>
    <row r="376" spans="1:6">
      <c r="A376" s="56">
        <v>39087</v>
      </c>
      <c r="B376" s="55">
        <v>2.3586</v>
      </c>
      <c r="C376" s="55">
        <v>2.4649999999999999</v>
      </c>
      <c r="D376" s="55">
        <v>2.3441000000000001</v>
      </c>
      <c r="E376" s="55">
        <v>2.4891000000000001</v>
      </c>
      <c r="F376" s="55">
        <v>2.4165999999999999</v>
      </c>
    </row>
    <row r="377" spans="1:6">
      <c r="A377" s="56">
        <v>39088</v>
      </c>
      <c r="B377" s="55">
        <v>2.3586</v>
      </c>
      <c r="C377" s="55">
        <v>2.4649999999999999</v>
      </c>
      <c r="D377" s="55">
        <v>2.3441000000000001</v>
      </c>
      <c r="E377" s="55">
        <v>2.4891000000000001</v>
      </c>
      <c r="F377" s="55">
        <v>2.4165999999999999</v>
      </c>
    </row>
    <row r="378" spans="1:6">
      <c r="A378" s="56">
        <v>39089</v>
      </c>
      <c r="B378" s="55">
        <v>2.3586</v>
      </c>
      <c r="C378" s="55">
        <v>2.4649999999999999</v>
      </c>
      <c r="D378" s="55">
        <v>2.3441000000000001</v>
      </c>
      <c r="E378" s="55">
        <v>2.4891000000000001</v>
      </c>
      <c r="F378" s="55">
        <v>2.4165999999999999</v>
      </c>
    </row>
    <row r="379" spans="1:6">
      <c r="A379" s="56">
        <v>39090</v>
      </c>
      <c r="B379" s="55">
        <v>2.3563000000000001</v>
      </c>
      <c r="C379" s="55">
        <v>2.4624999999999999</v>
      </c>
      <c r="D379" s="55">
        <v>2.3418000000000001</v>
      </c>
      <c r="E379" s="55">
        <v>2.4866000000000001</v>
      </c>
      <c r="F379" s="55">
        <v>2.4142000000000001</v>
      </c>
    </row>
    <row r="380" spans="1:6">
      <c r="A380" s="56">
        <v>39091</v>
      </c>
      <c r="B380" s="55">
        <v>2.3349000000000002</v>
      </c>
      <c r="C380" s="55">
        <v>2.4401999999999999</v>
      </c>
      <c r="D380" s="55">
        <v>2.3205</v>
      </c>
      <c r="E380" s="55">
        <v>2.4641000000000002</v>
      </c>
      <c r="F380" s="55">
        <v>2.3923000000000001</v>
      </c>
    </row>
    <row r="381" spans="1:6">
      <c r="A381" s="56">
        <v>39092</v>
      </c>
      <c r="B381" s="55">
        <v>2.3521000000000001</v>
      </c>
      <c r="C381" s="55">
        <v>2.4582000000000002</v>
      </c>
      <c r="D381" s="55">
        <v>2.3376999999999999</v>
      </c>
      <c r="E381" s="55">
        <v>2.4823</v>
      </c>
      <c r="F381" s="55">
        <v>2.41</v>
      </c>
    </row>
    <row r="382" spans="1:6">
      <c r="A382" s="56">
        <v>39093</v>
      </c>
      <c r="B382" s="55">
        <v>2.3475000000000001</v>
      </c>
      <c r="C382" s="55">
        <v>2.4533</v>
      </c>
      <c r="D382" s="55">
        <v>2.3331</v>
      </c>
      <c r="E382" s="55">
        <v>2.4773999999999998</v>
      </c>
      <c r="F382" s="55">
        <v>2.4051999999999998</v>
      </c>
    </row>
    <row r="383" spans="1:6">
      <c r="A383" s="56">
        <v>39094</v>
      </c>
      <c r="B383" s="55">
        <v>2.3460000000000001</v>
      </c>
      <c r="C383" s="55">
        <v>2.4518</v>
      </c>
      <c r="D383" s="55">
        <v>2.3315999999999999</v>
      </c>
      <c r="E383" s="55">
        <v>2.4758</v>
      </c>
      <c r="F383" s="55">
        <v>2.4037000000000002</v>
      </c>
    </row>
    <row r="384" spans="1:6">
      <c r="A384" s="56">
        <v>39095</v>
      </c>
      <c r="B384" s="55">
        <v>2.3460000000000001</v>
      </c>
      <c r="C384" s="55">
        <v>2.4518</v>
      </c>
      <c r="D384" s="55">
        <v>2.3315999999999999</v>
      </c>
      <c r="E384" s="55">
        <v>2.4758</v>
      </c>
      <c r="F384" s="55">
        <v>2.4037000000000002</v>
      </c>
    </row>
    <row r="385" spans="1:6">
      <c r="A385" s="56">
        <v>39096</v>
      </c>
      <c r="B385" s="55">
        <v>2.3460000000000001</v>
      </c>
      <c r="C385" s="55">
        <v>2.4518</v>
      </c>
      <c r="D385" s="55">
        <v>2.3315999999999999</v>
      </c>
      <c r="E385" s="55">
        <v>2.4758</v>
      </c>
      <c r="F385" s="55">
        <v>2.4037000000000002</v>
      </c>
    </row>
    <row r="386" spans="1:6">
      <c r="A386" s="56">
        <v>39097</v>
      </c>
      <c r="B386" s="55">
        <v>2.3437000000000001</v>
      </c>
      <c r="C386" s="55">
        <v>2.4493999999999998</v>
      </c>
      <c r="D386" s="55">
        <v>2.3292999999999999</v>
      </c>
      <c r="E386" s="55">
        <v>2.4733999999999998</v>
      </c>
      <c r="F386" s="55">
        <v>2.4014000000000002</v>
      </c>
    </row>
    <row r="387" spans="1:6">
      <c r="A387" s="56">
        <v>39098</v>
      </c>
      <c r="B387" s="55">
        <v>2.3384</v>
      </c>
      <c r="C387" s="55">
        <v>2.4438</v>
      </c>
      <c r="D387" s="55">
        <v>2.3239999999999998</v>
      </c>
      <c r="E387" s="55">
        <v>2.4678</v>
      </c>
      <c r="F387" s="55">
        <v>2.3959000000000001</v>
      </c>
    </row>
    <row r="388" spans="1:6">
      <c r="A388" s="56">
        <v>39099</v>
      </c>
      <c r="B388" s="55">
        <v>2.3553999999999999</v>
      </c>
      <c r="C388" s="55">
        <v>2.4615999999999998</v>
      </c>
      <c r="D388" s="55">
        <v>2.3409</v>
      </c>
      <c r="E388" s="55">
        <v>2.4857</v>
      </c>
      <c r="F388" s="55">
        <v>2.4133</v>
      </c>
    </row>
    <row r="389" spans="1:6">
      <c r="A389" s="56">
        <v>39100</v>
      </c>
      <c r="B389" s="55">
        <v>2.3483999999999998</v>
      </c>
      <c r="C389" s="55">
        <v>2.4542000000000002</v>
      </c>
      <c r="D389" s="55">
        <v>2.3338999999999999</v>
      </c>
      <c r="E389" s="55">
        <v>2.4782999999999999</v>
      </c>
      <c r="F389" s="55">
        <v>2.4060999999999999</v>
      </c>
    </row>
    <row r="390" spans="1:6">
      <c r="A390" s="56">
        <v>39101</v>
      </c>
      <c r="B390" s="55">
        <v>2.3212999999999999</v>
      </c>
      <c r="C390" s="55">
        <v>2.4260000000000002</v>
      </c>
      <c r="D390" s="55">
        <v>2.3071000000000002</v>
      </c>
      <c r="E390" s="55">
        <v>2.4498000000000002</v>
      </c>
      <c r="F390" s="55">
        <v>2.3784000000000001</v>
      </c>
    </row>
    <row r="391" spans="1:6">
      <c r="A391" s="56">
        <v>39102</v>
      </c>
      <c r="B391" s="55">
        <v>2.3212999999999999</v>
      </c>
      <c r="C391" s="55">
        <v>2.4260000000000002</v>
      </c>
      <c r="D391" s="55">
        <v>2.3071000000000002</v>
      </c>
      <c r="E391" s="55">
        <v>2.4498000000000002</v>
      </c>
      <c r="F391" s="55">
        <v>2.3784000000000001</v>
      </c>
    </row>
    <row r="392" spans="1:6">
      <c r="A392" s="56">
        <v>39103</v>
      </c>
      <c r="B392" s="55">
        <v>2.3212999999999999</v>
      </c>
      <c r="C392" s="55">
        <v>2.4260000000000002</v>
      </c>
      <c r="D392" s="55">
        <v>2.3071000000000002</v>
      </c>
      <c r="E392" s="55">
        <v>2.4498000000000002</v>
      </c>
      <c r="F392" s="55">
        <v>2.3784000000000001</v>
      </c>
    </row>
    <row r="393" spans="1:6">
      <c r="A393" s="56">
        <v>39104</v>
      </c>
      <c r="B393" s="55">
        <v>2.3218000000000001</v>
      </c>
      <c r="C393" s="55">
        <v>2.4264999999999999</v>
      </c>
      <c r="D393" s="55">
        <v>2.3075000000000001</v>
      </c>
      <c r="E393" s="55">
        <v>2.4502000000000002</v>
      </c>
      <c r="F393" s="55">
        <v>2.3788999999999998</v>
      </c>
    </row>
    <row r="394" spans="1:6">
      <c r="A394" s="56">
        <v>39105</v>
      </c>
      <c r="B394" s="55">
        <v>2.3273000000000001</v>
      </c>
      <c r="C394" s="55">
        <v>2.4321999999999999</v>
      </c>
      <c r="D394" s="55">
        <v>2.3130000000000002</v>
      </c>
      <c r="E394" s="55">
        <v>2.4561000000000002</v>
      </c>
      <c r="F394" s="55">
        <v>2.3845000000000001</v>
      </c>
    </row>
    <row r="395" spans="1:6">
      <c r="A395" s="56">
        <v>39106</v>
      </c>
      <c r="B395" s="55">
        <v>2.3424</v>
      </c>
      <c r="C395" s="55">
        <v>2.448</v>
      </c>
      <c r="D395" s="55">
        <v>2.3279999999999998</v>
      </c>
      <c r="E395" s="55">
        <v>2.472</v>
      </c>
      <c r="F395" s="55">
        <v>2.4</v>
      </c>
    </row>
    <row r="396" spans="1:6">
      <c r="A396" s="56">
        <v>39107</v>
      </c>
      <c r="B396" s="55">
        <v>2.3429000000000002</v>
      </c>
      <c r="C396" s="55">
        <v>2.4485000000000001</v>
      </c>
      <c r="D396" s="55">
        <v>2.3285</v>
      </c>
      <c r="E396" s="55">
        <v>2.4725000000000001</v>
      </c>
      <c r="F396" s="55">
        <v>2.4005000000000001</v>
      </c>
    </row>
    <row r="397" spans="1:6">
      <c r="A397" s="56">
        <v>39108</v>
      </c>
      <c r="B397" s="55">
        <v>2.3791000000000002</v>
      </c>
      <c r="C397" s="55">
        <v>2.4864000000000002</v>
      </c>
      <c r="D397" s="55">
        <v>2.3645</v>
      </c>
      <c r="E397" s="55">
        <v>2.5106999999999999</v>
      </c>
      <c r="F397" s="55">
        <v>2.4376000000000002</v>
      </c>
    </row>
    <row r="398" spans="1:6">
      <c r="A398" s="56">
        <v>39109</v>
      </c>
      <c r="B398" s="55">
        <v>2.3791000000000002</v>
      </c>
      <c r="C398" s="55">
        <v>2.4864000000000002</v>
      </c>
      <c r="D398" s="55">
        <v>2.3645</v>
      </c>
      <c r="E398" s="55">
        <v>2.5106999999999999</v>
      </c>
      <c r="F398" s="55">
        <v>2.4376000000000002</v>
      </c>
    </row>
    <row r="399" spans="1:6">
      <c r="A399" s="56">
        <v>39110</v>
      </c>
      <c r="B399" s="55">
        <v>2.3791000000000002</v>
      </c>
      <c r="C399" s="55">
        <v>2.4864000000000002</v>
      </c>
      <c r="D399" s="55">
        <v>2.3645</v>
      </c>
      <c r="E399" s="55">
        <v>2.5106999999999999</v>
      </c>
      <c r="F399" s="55">
        <v>2.4376000000000002</v>
      </c>
    </row>
    <row r="400" spans="1:6">
      <c r="A400" s="56">
        <v>39111</v>
      </c>
      <c r="B400" s="55">
        <v>2.3622000000000001</v>
      </c>
      <c r="C400" s="55">
        <v>2.4687000000000001</v>
      </c>
      <c r="D400" s="55">
        <v>2.3477000000000001</v>
      </c>
      <c r="E400" s="55">
        <v>2.4929000000000001</v>
      </c>
      <c r="F400" s="55">
        <v>2.4203000000000001</v>
      </c>
    </row>
    <row r="401" spans="1:6">
      <c r="A401" s="56">
        <v>39112</v>
      </c>
      <c r="B401" s="55">
        <v>2.3616999999999999</v>
      </c>
      <c r="C401" s="55">
        <v>2.4681999999999999</v>
      </c>
      <c r="D401" s="55">
        <v>2.3472</v>
      </c>
      <c r="E401" s="55">
        <v>2.4923999999999999</v>
      </c>
      <c r="F401" s="55">
        <v>2.4198</v>
      </c>
    </row>
    <row r="402" spans="1:6">
      <c r="A402" s="56">
        <v>39113</v>
      </c>
      <c r="B402" s="55">
        <v>2.3580999999999999</v>
      </c>
      <c r="C402" s="55">
        <v>2.4645000000000001</v>
      </c>
      <c r="D402" s="55">
        <v>2.3435999999999999</v>
      </c>
      <c r="E402" s="55">
        <v>2.4885999999999999</v>
      </c>
      <c r="F402" s="55">
        <v>2.4161000000000001</v>
      </c>
    </row>
    <row r="403" spans="1:6">
      <c r="A403" s="56">
        <v>39114</v>
      </c>
      <c r="B403" s="55">
        <v>2.3494000000000002</v>
      </c>
      <c r="C403" s="55">
        <v>2.4552999999999998</v>
      </c>
      <c r="D403" s="55">
        <v>2.3349000000000002</v>
      </c>
      <c r="E403" s="55">
        <v>2.4794</v>
      </c>
      <c r="F403" s="55">
        <v>2.4070999999999998</v>
      </c>
    </row>
    <row r="404" spans="1:6">
      <c r="A404" s="56">
        <v>39115</v>
      </c>
      <c r="B404" s="55">
        <v>2.3485</v>
      </c>
      <c r="C404" s="55">
        <v>2.4542999999999999</v>
      </c>
      <c r="D404" s="55">
        <v>2.3340000000000001</v>
      </c>
      <c r="E404" s="55">
        <v>2.4784000000000002</v>
      </c>
      <c r="F404" s="55">
        <v>2.4062000000000001</v>
      </c>
    </row>
    <row r="405" spans="1:6">
      <c r="A405" s="56">
        <v>39116</v>
      </c>
      <c r="B405" s="55">
        <v>2.3485</v>
      </c>
      <c r="C405" s="55">
        <v>2.4542999999999999</v>
      </c>
      <c r="D405" s="55">
        <v>2.3340000000000001</v>
      </c>
      <c r="E405" s="55">
        <v>2.4784000000000002</v>
      </c>
      <c r="F405" s="55">
        <v>2.4062000000000001</v>
      </c>
    </row>
    <row r="406" spans="1:6">
      <c r="A406" s="56">
        <v>39117</v>
      </c>
      <c r="B406" s="55">
        <v>2.3485</v>
      </c>
      <c r="C406" s="55">
        <v>2.4542999999999999</v>
      </c>
      <c r="D406" s="55">
        <v>2.3340000000000001</v>
      </c>
      <c r="E406" s="55">
        <v>2.4784000000000002</v>
      </c>
      <c r="F406" s="55">
        <v>2.4062000000000001</v>
      </c>
    </row>
    <row r="407" spans="1:6">
      <c r="A407" s="56">
        <v>39118</v>
      </c>
      <c r="B407" s="55">
        <v>2.3544</v>
      </c>
      <c r="C407" s="55">
        <v>2.4605999999999999</v>
      </c>
      <c r="D407" s="55">
        <v>2.34</v>
      </c>
      <c r="E407" s="55">
        <v>2.4847000000000001</v>
      </c>
      <c r="F407" s="55">
        <v>2.4123000000000001</v>
      </c>
    </row>
    <row r="408" spans="1:6">
      <c r="A408" s="56">
        <v>39119</v>
      </c>
      <c r="B408" s="55">
        <v>2.3349000000000002</v>
      </c>
      <c r="C408" s="55">
        <v>2.4401999999999999</v>
      </c>
      <c r="D408" s="55">
        <v>2.3205</v>
      </c>
      <c r="E408" s="55">
        <v>2.4641000000000002</v>
      </c>
      <c r="F408" s="55">
        <v>2.3923000000000001</v>
      </c>
    </row>
    <row r="409" spans="1:6">
      <c r="A409" s="56">
        <v>39120</v>
      </c>
      <c r="B409" s="55">
        <v>2.3456000000000001</v>
      </c>
      <c r="C409" s="55">
        <v>2.4514</v>
      </c>
      <c r="D409" s="55">
        <v>2.3311999999999999</v>
      </c>
      <c r="E409" s="55">
        <v>2.4754</v>
      </c>
      <c r="F409" s="55">
        <v>2.4033000000000002</v>
      </c>
    </row>
    <row r="410" spans="1:6">
      <c r="A410" s="56">
        <v>39121</v>
      </c>
      <c r="B410" s="55">
        <v>2.3347000000000002</v>
      </c>
      <c r="C410" s="55">
        <v>2.4399000000000002</v>
      </c>
      <c r="D410" s="55">
        <v>2.3203</v>
      </c>
      <c r="E410" s="55">
        <v>2.4638</v>
      </c>
      <c r="F410" s="55">
        <v>2.3921000000000001</v>
      </c>
    </row>
    <row r="411" spans="1:6">
      <c r="A411" s="56">
        <v>39122</v>
      </c>
      <c r="B411" s="55">
        <v>2.3296999999999999</v>
      </c>
      <c r="C411" s="55">
        <v>2.4346999999999999</v>
      </c>
      <c r="D411" s="55">
        <v>2.3153999999999999</v>
      </c>
      <c r="E411" s="55">
        <v>2.4586000000000001</v>
      </c>
      <c r="F411" s="55">
        <v>2.387</v>
      </c>
    </row>
    <row r="412" spans="1:6">
      <c r="A412" s="56">
        <v>39123</v>
      </c>
      <c r="B412" s="55">
        <v>2.3296999999999999</v>
      </c>
      <c r="C412" s="55">
        <v>2.4346999999999999</v>
      </c>
      <c r="D412" s="55">
        <v>2.3153999999999999</v>
      </c>
      <c r="E412" s="55">
        <v>2.4586000000000001</v>
      </c>
      <c r="F412" s="55">
        <v>2.387</v>
      </c>
    </row>
    <row r="413" spans="1:6">
      <c r="A413" s="56">
        <v>39124</v>
      </c>
      <c r="B413" s="55">
        <v>2.3296999999999999</v>
      </c>
      <c r="C413" s="55">
        <v>2.4346999999999999</v>
      </c>
      <c r="D413" s="55">
        <v>2.3153999999999999</v>
      </c>
      <c r="E413" s="55">
        <v>2.4586000000000001</v>
      </c>
      <c r="F413" s="55">
        <v>2.387</v>
      </c>
    </row>
    <row r="414" spans="1:6">
      <c r="A414" s="56">
        <v>39125</v>
      </c>
      <c r="B414" s="55">
        <v>2.3472</v>
      </c>
      <c r="C414" s="55">
        <v>2.4529999999999998</v>
      </c>
      <c r="D414" s="55">
        <v>2.3327</v>
      </c>
      <c r="E414" s="55">
        <v>2.4769999999999999</v>
      </c>
      <c r="F414" s="55">
        <v>2.4049</v>
      </c>
    </row>
    <row r="415" spans="1:6">
      <c r="A415" s="56">
        <v>39126</v>
      </c>
      <c r="B415" s="55">
        <v>2.3555000000000001</v>
      </c>
      <c r="C415" s="55">
        <v>2.4617</v>
      </c>
      <c r="D415" s="55">
        <v>2.3410000000000002</v>
      </c>
      <c r="E415" s="55">
        <v>2.4857999999999998</v>
      </c>
      <c r="F415" s="55">
        <v>2.4134000000000002</v>
      </c>
    </row>
    <row r="416" spans="1:6">
      <c r="A416" s="56">
        <v>39127</v>
      </c>
      <c r="B416" s="55">
        <v>2.3460000000000001</v>
      </c>
      <c r="C416" s="55">
        <v>2.4518</v>
      </c>
      <c r="D416" s="55">
        <v>2.3315999999999999</v>
      </c>
      <c r="E416" s="55">
        <v>2.4758</v>
      </c>
      <c r="F416" s="55">
        <v>2.4037000000000002</v>
      </c>
    </row>
    <row r="417" spans="1:6">
      <c r="A417" s="56">
        <v>39128</v>
      </c>
      <c r="B417" s="55">
        <v>2.3408000000000002</v>
      </c>
      <c r="C417" s="55">
        <v>2.4462999999999999</v>
      </c>
      <c r="D417" s="55">
        <v>2.3264</v>
      </c>
      <c r="E417" s="55">
        <v>2.4702999999999999</v>
      </c>
      <c r="F417" s="55">
        <v>2.3982999999999999</v>
      </c>
    </row>
    <row r="418" spans="1:6">
      <c r="A418" s="56">
        <v>39129</v>
      </c>
      <c r="B418" s="55">
        <v>2.3527</v>
      </c>
      <c r="C418" s="55">
        <v>2.4586999999999999</v>
      </c>
      <c r="D418" s="55">
        <v>2.3382000000000001</v>
      </c>
      <c r="E418" s="55">
        <v>2.4828000000000001</v>
      </c>
      <c r="F418" s="55">
        <v>2.4104999999999999</v>
      </c>
    </row>
    <row r="419" spans="1:6">
      <c r="A419" s="56">
        <v>39130</v>
      </c>
      <c r="B419" s="55">
        <v>2.3527</v>
      </c>
      <c r="C419" s="55">
        <v>2.4586999999999999</v>
      </c>
      <c r="D419" s="55">
        <v>2.3382000000000001</v>
      </c>
      <c r="E419" s="55">
        <v>2.4828000000000001</v>
      </c>
      <c r="F419" s="55">
        <v>2.4104999999999999</v>
      </c>
    </row>
    <row r="420" spans="1:6">
      <c r="A420" s="56">
        <v>39131</v>
      </c>
      <c r="B420" s="55">
        <v>2.3527</v>
      </c>
      <c r="C420" s="55">
        <v>2.4586999999999999</v>
      </c>
      <c r="D420" s="55">
        <v>2.3382000000000001</v>
      </c>
      <c r="E420" s="55">
        <v>2.4828000000000001</v>
      </c>
      <c r="F420" s="55">
        <v>2.4104999999999999</v>
      </c>
    </row>
    <row r="421" spans="1:6">
      <c r="A421" s="56">
        <v>39132</v>
      </c>
      <c r="B421" s="55">
        <v>2.3460000000000001</v>
      </c>
      <c r="C421" s="55">
        <v>2.4518</v>
      </c>
      <c r="D421" s="55">
        <v>2.3315999999999999</v>
      </c>
      <c r="E421" s="55">
        <v>2.4758</v>
      </c>
      <c r="F421" s="55">
        <v>2.4037000000000002</v>
      </c>
    </row>
    <row r="422" spans="1:6">
      <c r="A422" s="56">
        <v>39133</v>
      </c>
      <c r="B422" s="55">
        <v>2.3384999999999998</v>
      </c>
      <c r="C422" s="55">
        <v>2.444</v>
      </c>
      <c r="D422" s="55">
        <v>2.3241999999999998</v>
      </c>
      <c r="E422" s="55">
        <v>2.4679000000000002</v>
      </c>
      <c r="F422" s="55">
        <v>2.3959999999999999</v>
      </c>
    </row>
    <row r="423" spans="1:6">
      <c r="A423" s="56">
        <v>39134</v>
      </c>
      <c r="B423" s="55">
        <v>2.3370000000000002</v>
      </c>
      <c r="C423" s="55">
        <v>2.4422999999999999</v>
      </c>
      <c r="D423" s="55">
        <v>2.3226</v>
      </c>
      <c r="E423" s="55">
        <v>2.4662999999999999</v>
      </c>
      <c r="F423" s="55">
        <v>2.3944000000000001</v>
      </c>
    </row>
    <row r="424" spans="1:6">
      <c r="A424" s="56">
        <v>39135</v>
      </c>
      <c r="B424" s="55">
        <v>2.3288000000000002</v>
      </c>
      <c r="C424" s="55">
        <v>2.4337</v>
      </c>
      <c r="D424" s="55">
        <v>2.3144</v>
      </c>
      <c r="E424" s="55">
        <v>2.4575999999999998</v>
      </c>
      <c r="F424" s="55">
        <v>2.3860000000000001</v>
      </c>
    </row>
    <row r="425" spans="1:6">
      <c r="A425" s="56">
        <v>39136</v>
      </c>
      <c r="B425" s="55">
        <v>2.3298000000000001</v>
      </c>
      <c r="C425" s="55">
        <v>2.4348000000000001</v>
      </c>
      <c r="D425" s="55">
        <v>2.3153999999999999</v>
      </c>
      <c r="E425" s="55">
        <v>2.4586999999999999</v>
      </c>
      <c r="F425" s="55">
        <v>2.387</v>
      </c>
    </row>
    <row r="426" spans="1:6">
      <c r="A426" s="56">
        <v>39137</v>
      </c>
      <c r="B426" s="55">
        <v>2.3298000000000001</v>
      </c>
      <c r="C426" s="55">
        <v>2.4348000000000001</v>
      </c>
      <c r="D426" s="55">
        <v>2.3153999999999999</v>
      </c>
      <c r="E426" s="55">
        <v>2.4586999999999999</v>
      </c>
      <c r="F426" s="55">
        <v>2.387</v>
      </c>
    </row>
    <row r="427" spans="1:6">
      <c r="A427" s="56">
        <v>39138</v>
      </c>
      <c r="B427" s="55">
        <v>2.3298000000000001</v>
      </c>
      <c r="C427" s="55">
        <v>2.4348000000000001</v>
      </c>
      <c r="D427" s="55">
        <v>2.3153999999999999</v>
      </c>
      <c r="E427" s="55">
        <v>2.4586999999999999</v>
      </c>
      <c r="F427" s="55">
        <v>2.387</v>
      </c>
    </row>
    <row r="428" spans="1:6">
      <c r="A428" s="56">
        <v>39139</v>
      </c>
      <c r="B428" s="55">
        <v>2.3353999999999999</v>
      </c>
      <c r="C428" s="55">
        <v>2.4405999999999999</v>
      </c>
      <c r="D428" s="55">
        <v>2.3210000000000002</v>
      </c>
      <c r="E428" s="55">
        <v>2.4645999999999999</v>
      </c>
      <c r="F428" s="55">
        <v>2.3927999999999998</v>
      </c>
    </row>
    <row r="429" spans="1:6">
      <c r="A429" s="56">
        <v>39140</v>
      </c>
      <c r="B429" s="55">
        <v>2.3576999999999999</v>
      </c>
      <c r="C429" s="55">
        <v>2.464</v>
      </c>
      <c r="D429" s="55">
        <v>2.3431999999999999</v>
      </c>
      <c r="E429" s="55">
        <v>2.4881000000000002</v>
      </c>
      <c r="F429" s="55">
        <v>2.4157000000000002</v>
      </c>
    </row>
    <row r="430" spans="1:6">
      <c r="A430" s="56">
        <v>39141</v>
      </c>
      <c r="B430" s="55">
        <v>2.3772000000000002</v>
      </c>
      <c r="C430" s="55">
        <v>2.4843999999999999</v>
      </c>
      <c r="D430" s="55">
        <v>2.3626</v>
      </c>
      <c r="E430" s="55">
        <v>2.5087000000000002</v>
      </c>
      <c r="F430" s="55">
        <v>2.4357000000000002</v>
      </c>
    </row>
    <row r="431" spans="1:6">
      <c r="A431" s="56">
        <v>39142</v>
      </c>
      <c r="B431" s="55">
        <v>2.3668</v>
      </c>
      <c r="C431" s="55">
        <v>2.4735</v>
      </c>
      <c r="D431" s="55">
        <v>2.3523000000000001</v>
      </c>
      <c r="E431" s="55">
        <v>2.4977999999999998</v>
      </c>
      <c r="F431" s="55">
        <v>2.4249999999999998</v>
      </c>
    </row>
    <row r="432" spans="1:6">
      <c r="A432" s="56">
        <v>39143</v>
      </c>
      <c r="B432" s="55">
        <v>2.3586999999999998</v>
      </c>
      <c r="C432" s="55">
        <v>2.4649999999999999</v>
      </c>
      <c r="D432" s="55">
        <v>2.3441999999999998</v>
      </c>
      <c r="E432" s="55">
        <v>2.4891999999999999</v>
      </c>
      <c r="F432" s="55">
        <v>2.4167000000000001</v>
      </c>
    </row>
    <row r="433" spans="1:6">
      <c r="A433" s="56">
        <v>39144</v>
      </c>
      <c r="B433" s="55">
        <v>2.3586999999999998</v>
      </c>
      <c r="C433" s="55">
        <v>2.4649999999999999</v>
      </c>
      <c r="D433" s="55">
        <v>2.3441999999999998</v>
      </c>
      <c r="E433" s="55">
        <v>2.4891999999999999</v>
      </c>
      <c r="F433" s="55">
        <v>2.4167000000000001</v>
      </c>
    </row>
    <row r="434" spans="1:6">
      <c r="A434" s="56">
        <v>39145</v>
      </c>
      <c r="B434" s="55">
        <v>2.3586999999999998</v>
      </c>
      <c r="C434" s="55">
        <v>2.4649999999999999</v>
      </c>
      <c r="D434" s="55">
        <v>2.3441999999999998</v>
      </c>
      <c r="E434" s="55">
        <v>2.4891999999999999</v>
      </c>
      <c r="F434" s="55">
        <v>2.4167000000000001</v>
      </c>
    </row>
    <row r="435" spans="1:6">
      <c r="A435" s="56">
        <v>39146</v>
      </c>
      <c r="B435" s="55">
        <v>2.4016000000000002</v>
      </c>
      <c r="C435" s="55">
        <v>2.5099</v>
      </c>
      <c r="D435" s="55">
        <v>2.3868999999999998</v>
      </c>
      <c r="E435" s="55">
        <v>2.5345</v>
      </c>
      <c r="F435" s="55">
        <v>2.4607000000000001</v>
      </c>
    </row>
    <row r="436" spans="1:6">
      <c r="A436" s="56">
        <v>39147</v>
      </c>
      <c r="B436" s="55">
        <v>2.3791000000000002</v>
      </c>
      <c r="C436" s="55">
        <v>2.4864000000000002</v>
      </c>
      <c r="D436" s="55">
        <v>2.3645</v>
      </c>
      <c r="E436" s="55">
        <v>2.5108000000000001</v>
      </c>
      <c r="F436" s="55">
        <v>2.4376000000000002</v>
      </c>
    </row>
    <row r="437" spans="1:6">
      <c r="A437" s="56">
        <v>39148</v>
      </c>
      <c r="B437" s="55">
        <v>2.3681000000000001</v>
      </c>
      <c r="C437" s="55">
        <v>2.4748000000000001</v>
      </c>
      <c r="D437" s="55">
        <v>2.3534999999999999</v>
      </c>
      <c r="E437" s="55">
        <v>2.4990999999999999</v>
      </c>
      <c r="F437" s="55">
        <v>2.4262999999999999</v>
      </c>
    </row>
    <row r="438" spans="1:6">
      <c r="A438" s="56">
        <v>39149</v>
      </c>
      <c r="B438" s="55">
        <v>2.3650000000000002</v>
      </c>
      <c r="C438" s="55">
        <v>2.4716</v>
      </c>
      <c r="D438" s="55">
        <v>2.3504999999999998</v>
      </c>
      <c r="E438" s="55">
        <v>2.4958</v>
      </c>
      <c r="F438" s="55">
        <v>2.4230999999999998</v>
      </c>
    </row>
    <row r="439" spans="1:6">
      <c r="A439" s="56">
        <v>39150</v>
      </c>
      <c r="B439" s="55">
        <v>2.343</v>
      </c>
      <c r="C439" s="55">
        <v>2.4485999999999999</v>
      </c>
      <c r="D439" s="55">
        <v>2.3285999999999998</v>
      </c>
      <c r="E439" s="55">
        <v>2.4725999999999999</v>
      </c>
      <c r="F439" s="55">
        <v>2.4005999999999998</v>
      </c>
    </row>
    <row r="440" spans="1:6">
      <c r="A440" s="56">
        <v>39151</v>
      </c>
      <c r="B440" s="55">
        <v>2.343</v>
      </c>
      <c r="C440" s="55">
        <v>2.4485999999999999</v>
      </c>
      <c r="D440" s="55">
        <v>2.3285999999999998</v>
      </c>
      <c r="E440" s="55">
        <v>2.4725999999999999</v>
      </c>
      <c r="F440" s="55">
        <v>2.4005999999999998</v>
      </c>
    </row>
    <row r="441" spans="1:6">
      <c r="A441" s="56">
        <v>39152</v>
      </c>
      <c r="B441" s="55">
        <v>2.343</v>
      </c>
      <c r="C441" s="55">
        <v>2.4485999999999999</v>
      </c>
      <c r="D441" s="55">
        <v>2.3285999999999998</v>
      </c>
      <c r="E441" s="55">
        <v>2.4725999999999999</v>
      </c>
      <c r="F441" s="55">
        <v>2.4005999999999998</v>
      </c>
    </row>
    <row r="442" spans="1:6">
      <c r="A442" s="56">
        <v>39153</v>
      </c>
      <c r="B442" s="55">
        <v>2.3336000000000001</v>
      </c>
      <c r="C442" s="55">
        <v>2.4388000000000001</v>
      </c>
      <c r="D442" s="55">
        <v>2.3193000000000001</v>
      </c>
      <c r="E442" s="55">
        <v>2.4628000000000001</v>
      </c>
      <c r="F442" s="55">
        <v>2.391</v>
      </c>
    </row>
    <row r="443" spans="1:6">
      <c r="A443" s="56">
        <v>39154</v>
      </c>
      <c r="B443" s="55">
        <v>2.3472</v>
      </c>
      <c r="C443" s="55">
        <v>2.4529999999999998</v>
      </c>
      <c r="D443" s="55">
        <v>2.3328000000000002</v>
      </c>
      <c r="E443" s="55">
        <v>2.4771000000000001</v>
      </c>
      <c r="F443" s="55">
        <v>2.4049</v>
      </c>
    </row>
    <row r="444" spans="1:6">
      <c r="A444" s="56">
        <v>39155</v>
      </c>
      <c r="B444" s="55">
        <v>2.3811</v>
      </c>
      <c r="C444" s="55">
        <v>2.4885000000000002</v>
      </c>
      <c r="D444" s="55">
        <v>2.3664999999999998</v>
      </c>
      <c r="E444" s="55">
        <v>2.5129000000000001</v>
      </c>
      <c r="F444" s="55">
        <v>2.4397000000000002</v>
      </c>
    </row>
    <row r="445" spans="1:6">
      <c r="A445" s="56">
        <v>39156</v>
      </c>
      <c r="B445" s="55">
        <v>2.3559999999999999</v>
      </c>
      <c r="C445" s="55">
        <v>2.4622000000000002</v>
      </c>
      <c r="D445" s="55">
        <v>2.3414999999999999</v>
      </c>
      <c r="E445" s="55">
        <v>2.4864000000000002</v>
      </c>
      <c r="F445" s="55">
        <v>2.4138999999999999</v>
      </c>
    </row>
    <row r="446" spans="1:6">
      <c r="A446" s="56">
        <v>39157</v>
      </c>
      <c r="B446" s="55">
        <v>2.3656000000000001</v>
      </c>
      <c r="C446" s="55">
        <v>2.4722</v>
      </c>
      <c r="D446" s="55">
        <v>2.351</v>
      </c>
      <c r="E446" s="55">
        <v>2.4965000000000002</v>
      </c>
      <c r="F446" s="55">
        <v>2.4237000000000002</v>
      </c>
    </row>
    <row r="447" spans="1:6">
      <c r="A447" s="56">
        <v>39158</v>
      </c>
      <c r="B447" s="55">
        <v>2.3656000000000001</v>
      </c>
      <c r="C447" s="55">
        <v>2.4722</v>
      </c>
      <c r="D447" s="55">
        <v>2.351</v>
      </c>
      <c r="E447" s="55">
        <v>2.4965000000000002</v>
      </c>
      <c r="F447" s="55">
        <v>2.4237000000000002</v>
      </c>
    </row>
    <row r="448" spans="1:6">
      <c r="A448" s="56">
        <v>39159</v>
      </c>
      <c r="B448" s="55">
        <v>2.3656000000000001</v>
      </c>
      <c r="C448" s="55">
        <v>2.4722</v>
      </c>
      <c r="D448" s="55">
        <v>2.351</v>
      </c>
      <c r="E448" s="55">
        <v>2.4965000000000002</v>
      </c>
      <c r="F448" s="55">
        <v>2.4237000000000002</v>
      </c>
    </row>
    <row r="449" spans="1:6">
      <c r="A449" s="56">
        <v>39160</v>
      </c>
      <c r="B449" s="55">
        <v>2.3586999999999998</v>
      </c>
      <c r="C449" s="55">
        <v>2.4649999999999999</v>
      </c>
      <c r="D449" s="55">
        <v>2.3441999999999998</v>
      </c>
      <c r="E449" s="55">
        <v>2.4891999999999999</v>
      </c>
      <c r="F449" s="55">
        <v>2.4167000000000001</v>
      </c>
    </row>
    <row r="450" spans="1:6">
      <c r="A450" s="56">
        <v>39161</v>
      </c>
      <c r="B450" s="55">
        <v>2.3409</v>
      </c>
      <c r="C450" s="55">
        <v>2.4464000000000001</v>
      </c>
      <c r="D450" s="55">
        <v>2.3264999999999998</v>
      </c>
      <c r="E450" s="55">
        <v>2.4704000000000002</v>
      </c>
      <c r="F450" s="55">
        <v>2.3984000000000001</v>
      </c>
    </row>
    <row r="451" spans="1:6">
      <c r="A451" s="56">
        <v>39162</v>
      </c>
      <c r="B451" s="55">
        <v>2.3468</v>
      </c>
      <c r="C451" s="55">
        <v>2.4525999999999999</v>
      </c>
      <c r="D451" s="55">
        <v>2.3323999999999998</v>
      </c>
      <c r="E451" s="55">
        <v>2.4767000000000001</v>
      </c>
      <c r="F451" s="55">
        <v>2.4045000000000001</v>
      </c>
    </row>
    <row r="452" spans="1:6">
      <c r="A452" s="56">
        <v>39163</v>
      </c>
      <c r="B452" s="55">
        <v>2.3325999999999998</v>
      </c>
      <c r="C452" s="55">
        <v>2.4378000000000002</v>
      </c>
      <c r="D452" s="55">
        <v>2.3182999999999998</v>
      </c>
      <c r="E452" s="55">
        <v>2.4617</v>
      </c>
      <c r="F452" s="55">
        <v>2.39</v>
      </c>
    </row>
    <row r="453" spans="1:6">
      <c r="A453" s="56">
        <v>39164</v>
      </c>
      <c r="B453" s="55">
        <v>2.3315000000000001</v>
      </c>
      <c r="C453" s="55">
        <v>2.4365999999999999</v>
      </c>
      <c r="D453" s="55">
        <v>2.3172000000000001</v>
      </c>
      <c r="E453" s="55">
        <v>2.4605000000000001</v>
      </c>
      <c r="F453" s="55">
        <v>2.3889</v>
      </c>
    </row>
    <row r="454" spans="1:6">
      <c r="A454" s="56">
        <v>39165</v>
      </c>
      <c r="B454" s="55">
        <v>2.3315000000000001</v>
      </c>
      <c r="C454" s="55">
        <v>2.4365999999999999</v>
      </c>
      <c r="D454" s="55">
        <v>2.3172000000000001</v>
      </c>
      <c r="E454" s="55">
        <v>2.4605000000000001</v>
      </c>
      <c r="F454" s="55">
        <v>2.3889</v>
      </c>
    </row>
    <row r="455" spans="1:6">
      <c r="A455" s="56">
        <v>39166</v>
      </c>
      <c r="B455" s="55">
        <v>2.3315000000000001</v>
      </c>
      <c r="C455" s="55">
        <v>2.4365999999999999</v>
      </c>
      <c r="D455" s="55">
        <v>2.3172000000000001</v>
      </c>
      <c r="E455" s="55">
        <v>2.4605000000000001</v>
      </c>
      <c r="F455" s="55">
        <v>2.3889</v>
      </c>
    </row>
    <row r="456" spans="1:6">
      <c r="A456" s="56">
        <v>39167</v>
      </c>
      <c r="B456" s="55">
        <v>2.3355000000000001</v>
      </c>
      <c r="C456" s="55">
        <v>2.4407999999999999</v>
      </c>
      <c r="D456" s="55">
        <v>2.3210999999999999</v>
      </c>
      <c r="E456" s="55">
        <v>2.4647000000000001</v>
      </c>
      <c r="F456" s="55">
        <v>2.3929</v>
      </c>
    </row>
    <row r="457" spans="1:6">
      <c r="A457" s="56">
        <v>39168</v>
      </c>
      <c r="B457" s="55">
        <v>2.3315000000000001</v>
      </c>
      <c r="C457" s="55">
        <v>2.4365999999999999</v>
      </c>
      <c r="D457" s="55">
        <v>2.3170999999999999</v>
      </c>
      <c r="E457" s="55">
        <v>2.4603999999999999</v>
      </c>
      <c r="F457" s="55">
        <v>2.3887999999999998</v>
      </c>
    </row>
    <row r="458" spans="1:6">
      <c r="A458" s="56">
        <v>39169</v>
      </c>
      <c r="B458" s="55">
        <v>2.3416999999999999</v>
      </c>
      <c r="C458" s="55">
        <v>2.4472999999999998</v>
      </c>
      <c r="D458" s="55">
        <v>2.3273000000000001</v>
      </c>
      <c r="E458" s="55">
        <v>2.4712999999999998</v>
      </c>
      <c r="F458" s="55">
        <v>2.3993000000000002</v>
      </c>
    </row>
    <row r="459" spans="1:6">
      <c r="A459" s="56">
        <v>39170</v>
      </c>
      <c r="B459" s="55">
        <v>2.3378999999999999</v>
      </c>
      <c r="C459" s="55">
        <v>2.4432999999999998</v>
      </c>
      <c r="D459" s="55">
        <v>2.3235999999999999</v>
      </c>
      <c r="E459" s="55">
        <v>2.4672999999999998</v>
      </c>
      <c r="F459" s="55">
        <v>2.3954</v>
      </c>
    </row>
    <row r="460" spans="1:6">
      <c r="A460" s="56">
        <v>39171</v>
      </c>
      <c r="B460" s="55">
        <v>2.3247</v>
      </c>
      <c r="C460" s="55">
        <v>2.4295</v>
      </c>
      <c r="D460" s="55">
        <v>2.3104</v>
      </c>
      <c r="E460" s="55">
        <v>2.4533</v>
      </c>
      <c r="F460" s="55">
        <v>2.3818999999999999</v>
      </c>
    </row>
    <row r="461" spans="1:6">
      <c r="A461" s="56">
        <v>39172</v>
      </c>
      <c r="B461" s="55">
        <v>2.3247</v>
      </c>
      <c r="C461" s="55">
        <v>2.4295</v>
      </c>
      <c r="D461" s="55">
        <v>2.3104</v>
      </c>
      <c r="E461" s="55">
        <v>2.4533</v>
      </c>
      <c r="F461" s="55">
        <v>2.3818999999999999</v>
      </c>
    </row>
    <row r="462" spans="1:6">
      <c r="A462" s="56">
        <v>39173</v>
      </c>
      <c r="B462" s="55">
        <v>2.3247</v>
      </c>
      <c r="C462" s="55">
        <v>2.4295</v>
      </c>
      <c r="D462" s="55">
        <v>2.3104</v>
      </c>
      <c r="E462" s="55">
        <v>2.4533</v>
      </c>
      <c r="F462" s="55">
        <v>2.3818999999999999</v>
      </c>
    </row>
    <row r="463" spans="1:6">
      <c r="A463" s="56">
        <v>39174</v>
      </c>
      <c r="B463" s="55">
        <v>2.3256999999999999</v>
      </c>
      <c r="C463" s="55">
        <v>2.4306000000000001</v>
      </c>
      <c r="D463" s="55">
        <v>2.3113999999999999</v>
      </c>
      <c r="E463" s="55">
        <v>2.4544000000000001</v>
      </c>
      <c r="F463" s="55">
        <v>2.3828999999999998</v>
      </c>
    </row>
    <row r="464" spans="1:6">
      <c r="A464" s="56">
        <v>39175</v>
      </c>
      <c r="B464" s="55">
        <v>2.3172000000000001</v>
      </c>
      <c r="C464" s="55">
        <v>2.4217</v>
      </c>
      <c r="D464" s="55">
        <v>2.3029999999999999</v>
      </c>
      <c r="E464" s="55">
        <v>2.4453999999999998</v>
      </c>
      <c r="F464" s="55">
        <v>2.3742000000000001</v>
      </c>
    </row>
    <row r="465" spans="1:6">
      <c r="A465" s="56">
        <v>39176</v>
      </c>
      <c r="B465" s="55">
        <v>2.3035999999999999</v>
      </c>
      <c r="C465" s="55">
        <v>2.4074</v>
      </c>
      <c r="D465" s="55">
        <v>2.2894000000000001</v>
      </c>
      <c r="E465" s="55">
        <v>2.431</v>
      </c>
      <c r="F465" s="55">
        <v>2.3601999999999999</v>
      </c>
    </row>
    <row r="466" spans="1:6">
      <c r="A466" s="56">
        <v>39177</v>
      </c>
      <c r="B466" s="55">
        <v>2.3026</v>
      </c>
      <c r="C466" s="55">
        <v>2.4064000000000001</v>
      </c>
      <c r="D466" s="55">
        <v>2.2885</v>
      </c>
      <c r="E466" s="55">
        <v>2.4300000000000002</v>
      </c>
      <c r="F466" s="55">
        <v>2.3593000000000002</v>
      </c>
    </row>
    <row r="467" spans="1:6">
      <c r="A467" s="56">
        <v>39178</v>
      </c>
      <c r="B467" s="55">
        <v>2.2984</v>
      </c>
      <c r="C467" s="55">
        <v>2.4020000000000001</v>
      </c>
      <c r="D467" s="55">
        <v>2.2841999999999998</v>
      </c>
      <c r="E467" s="55">
        <v>2.4255</v>
      </c>
      <c r="F467" s="55">
        <v>2.3549000000000002</v>
      </c>
    </row>
    <row r="468" spans="1:6">
      <c r="A468" s="56">
        <v>39179</v>
      </c>
      <c r="B468" s="55">
        <v>2.2984</v>
      </c>
      <c r="C468" s="55">
        <v>2.4020000000000001</v>
      </c>
      <c r="D468" s="55">
        <v>2.2841999999999998</v>
      </c>
      <c r="E468" s="55">
        <v>2.4255</v>
      </c>
      <c r="F468" s="55">
        <v>2.3549000000000002</v>
      </c>
    </row>
    <row r="469" spans="1:6">
      <c r="A469" s="56">
        <v>39180</v>
      </c>
      <c r="B469" s="55">
        <v>2.2984</v>
      </c>
      <c r="C469" s="55">
        <v>2.4020000000000001</v>
      </c>
      <c r="D469" s="55">
        <v>2.2841999999999998</v>
      </c>
      <c r="E469" s="55">
        <v>2.4255</v>
      </c>
      <c r="F469" s="55">
        <v>2.3549000000000002</v>
      </c>
    </row>
    <row r="470" spans="1:6">
      <c r="A470" s="56">
        <v>39181</v>
      </c>
      <c r="B470" s="55">
        <v>2.2984</v>
      </c>
      <c r="C470" s="55">
        <v>2.4020000000000001</v>
      </c>
      <c r="D470" s="55">
        <v>2.2841999999999998</v>
      </c>
      <c r="E470" s="55">
        <v>2.4255</v>
      </c>
      <c r="F470" s="55">
        <v>2.3549000000000002</v>
      </c>
    </row>
    <row r="471" spans="1:6">
      <c r="A471" s="56">
        <v>39182</v>
      </c>
      <c r="B471" s="55">
        <v>2.2892000000000001</v>
      </c>
      <c r="C471" s="55">
        <v>2.3923999999999999</v>
      </c>
      <c r="D471" s="55">
        <v>2.2751999999999999</v>
      </c>
      <c r="E471" s="55">
        <v>2.4159000000000002</v>
      </c>
      <c r="F471" s="55">
        <v>2.3454999999999999</v>
      </c>
    </row>
    <row r="472" spans="1:6">
      <c r="A472" s="56">
        <v>39183</v>
      </c>
      <c r="B472" s="55">
        <v>2.2905000000000002</v>
      </c>
      <c r="C472" s="55">
        <v>2.3936999999999999</v>
      </c>
      <c r="D472" s="55">
        <v>2.2764000000000002</v>
      </c>
      <c r="E472" s="55">
        <v>2.4171999999999998</v>
      </c>
      <c r="F472" s="55">
        <v>2.3468</v>
      </c>
    </row>
    <row r="473" spans="1:6">
      <c r="A473" s="56">
        <v>39184</v>
      </c>
      <c r="B473" s="55">
        <v>2.2776999999999998</v>
      </c>
      <c r="C473" s="55">
        <v>2.3803999999999998</v>
      </c>
      <c r="D473" s="55">
        <v>2.2637</v>
      </c>
      <c r="E473" s="55">
        <v>2.4037000000000002</v>
      </c>
      <c r="F473" s="55">
        <v>2.3336999999999999</v>
      </c>
    </row>
    <row r="474" spans="1:6">
      <c r="A474" s="56">
        <v>39185</v>
      </c>
      <c r="B474" s="55">
        <v>2.2837000000000001</v>
      </c>
      <c r="C474" s="55">
        <v>2.3866000000000001</v>
      </c>
      <c r="D474" s="55">
        <v>2.2696000000000001</v>
      </c>
      <c r="E474" s="55">
        <v>2.41</v>
      </c>
      <c r="F474" s="55">
        <v>2.3397999999999999</v>
      </c>
    </row>
    <row r="475" spans="1:6">
      <c r="A475" s="56">
        <v>39186</v>
      </c>
      <c r="B475" s="55">
        <v>2.2837000000000001</v>
      </c>
      <c r="C475" s="55">
        <v>2.3866000000000001</v>
      </c>
      <c r="D475" s="55">
        <v>2.2696000000000001</v>
      </c>
      <c r="E475" s="55">
        <v>2.41</v>
      </c>
      <c r="F475" s="55">
        <v>2.3397999999999999</v>
      </c>
    </row>
    <row r="476" spans="1:6">
      <c r="A476" s="56">
        <v>39187</v>
      </c>
      <c r="B476" s="55">
        <v>2.2837000000000001</v>
      </c>
      <c r="C476" s="55">
        <v>2.3866000000000001</v>
      </c>
      <c r="D476" s="55">
        <v>2.2696000000000001</v>
      </c>
      <c r="E476" s="55">
        <v>2.41</v>
      </c>
      <c r="F476" s="55">
        <v>2.3397999999999999</v>
      </c>
    </row>
    <row r="477" spans="1:6">
      <c r="A477" s="56">
        <v>39188</v>
      </c>
      <c r="B477" s="55">
        <v>2.2694000000000001</v>
      </c>
      <c r="C477" s="55">
        <v>2.3717000000000001</v>
      </c>
      <c r="D477" s="55">
        <v>2.2553999999999998</v>
      </c>
      <c r="E477" s="55">
        <v>2.3948999999999998</v>
      </c>
      <c r="F477" s="55">
        <v>2.3252000000000002</v>
      </c>
    </row>
    <row r="478" spans="1:6">
      <c r="A478" s="56">
        <v>39189</v>
      </c>
      <c r="B478" s="55">
        <v>2.2684000000000002</v>
      </c>
      <c r="C478" s="55">
        <v>2.3706999999999998</v>
      </c>
      <c r="D478" s="55">
        <v>2.2545000000000002</v>
      </c>
      <c r="E478" s="55">
        <v>2.3938999999999999</v>
      </c>
      <c r="F478" s="55">
        <v>2.3241999999999998</v>
      </c>
    </row>
    <row r="479" spans="1:6">
      <c r="A479" s="56">
        <v>39190</v>
      </c>
      <c r="B479" s="55">
        <v>2.2671000000000001</v>
      </c>
      <c r="C479" s="55">
        <v>2.3693</v>
      </c>
      <c r="D479" s="55">
        <v>2.2530999999999999</v>
      </c>
      <c r="E479" s="55">
        <v>2.3925000000000001</v>
      </c>
      <c r="F479" s="55">
        <v>2.3228</v>
      </c>
    </row>
    <row r="480" spans="1:6">
      <c r="A480" s="56">
        <v>39191</v>
      </c>
      <c r="B480" s="55">
        <v>2.2772999999999999</v>
      </c>
      <c r="C480" s="55">
        <v>2.3799000000000001</v>
      </c>
      <c r="D480" s="55">
        <v>2.2633000000000001</v>
      </c>
      <c r="E480" s="55">
        <v>2.4033000000000002</v>
      </c>
      <c r="F480" s="55">
        <v>2.3332999999999999</v>
      </c>
    </row>
    <row r="481" spans="1:6">
      <c r="A481" s="56">
        <v>39192</v>
      </c>
      <c r="B481" s="55">
        <v>2.2673000000000001</v>
      </c>
      <c r="C481" s="55">
        <v>2.3694999999999999</v>
      </c>
      <c r="D481" s="55">
        <v>2.2534000000000001</v>
      </c>
      <c r="E481" s="55">
        <v>2.3927</v>
      </c>
      <c r="F481" s="55">
        <v>2.323</v>
      </c>
    </row>
    <row r="482" spans="1:6">
      <c r="A482" s="56">
        <v>39193</v>
      </c>
      <c r="B482" s="55">
        <v>2.2673000000000001</v>
      </c>
      <c r="C482" s="55">
        <v>2.3694999999999999</v>
      </c>
      <c r="D482" s="55">
        <v>2.2534000000000001</v>
      </c>
      <c r="E482" s="55">
        <v>2.3927</v>
      </c>
      <c r="F482" s="55">
        <v>2.323</v>
      </c>
    </row>
    <row r="483" spans="1:6">
      <c r="A483" s="56">
        <v>39194</v>
      </c>
      <c r="B483" s="55">
        <v>2.2673000000000001</v>
      </c>
      <c r="C483" s="55">
        <v>2.3694999999999999</v>
      </c>
      <c r="D483" s="55">
        <v>2.2534000000000001</v>
      </c>
      <c r="E483" s="55">
        <v>2.3927</v>
      </c>
      <c r="F483" s="55">
        <v>2.323</v>
      </c>
    </row>
    <row r="484" spans="1:6">
      <c r="A484" s="56">
        <v>39195</v>
      </c>
      <c r="B484" s="55">
        <v>2.2526000000000002</v>
      </c>
      <c r="C484" s="55">
        <v>2.3542000000000001</v>
      </c>
      <c r="D484" s="55">
        <v>2.2387999999999999</v>
      </c>
      <c r="E484" s="55">
        <v>2.3773</v>
      </c>
      <c r="F484" s="55">
        <v>2.3079999999999998</v>
      </c>
    </row>
    <row r="485" spans="1:6">
      <c r="A485" s="56">
        <v>39196</v>
      </c>
      <c r="B485" s="55">
        <v>2.2524000000000002</v>
      </c>
      <c r="C485" s="55">
        <v>2.3538999999999999</v>
      </c>
      <c r="D485" s="55">
        <v>2.2385999999999999</v>
      </c>
      <c r="E485" s="55">
        <v>2.3769999999999998</v>
      </c>
      <c r="F485" s="55">
        <v>2.3077999999999999</v>
      </c>
    </row>
    <row r="486" spans="1:6">
      <c r="A486" s="56">
        <v>39197</v>
      </c>
      <c r="B486" s="55">
        <v>2.2542</v>
      </c>
      <c r="C486" s="55">
        <v>2.3557999999999999</v>
      </c>
      <c r="D486" s="55">
        <v>2.2403</v>
      </c>
      <c r="E486" s="55">
        <v>2.3788999999999998</v>
      </c>
      <c r="F486" s="55">
        <v>2.3096000000000001</v>
      </c>
    </row>
    <row r="487" spans="1:6">
      <c r="A487" s="56">
        <v>39198</v>
      </c>
      <c r="B487" s="55">
        <v>2.2421000000000002</v>
      </c>
      <c r="C487" s="55">
        <v>2.3431999999999999</v>
      </c>
      <c r="D487" s="55">
        <v>2.2284000000000002</v>
      </c>
      <c r="E487" s="55">
        <v>2.3662000000000001</v>
      </c>
      <c r="F487" s="55">
        <v>2.2972999999999999</v>
      </c>
    </row>
    <row r="488" spans="1:6">
      <c r="A488" s="56">
        <v>39199</v>
      </c>
      <c r="B488" s="55">
        <v>2.2435999999999998</v>
      </c>
      <c r="C488" s="55">
        <v>2.3448000000000002</v>
      </c>
      <c r="D488" s="55">
        <v>2.2298</v>
      </c>
      <c r="E488" s="55">
        <v>2.3677000000000001</v>
      </c>
      <c r="F488" s="55">
        <v>2.2988</v>
      </c>
    </row>
    <row r="489" spans="1:6">
      <c r="A489" s="56">
        <v>39200</v>
      </c>
      <c r="B489" s="55">
        <v>2.2435999999999998</v>
      </c>
      <c r="C489" s="55">
        <v>2.3448000000000002</v>
      </c>
      <c r="D489" s="55">
        <v>2.2298</v>
      </c>
      <c r="E489" s="55">
        <v>2.3677000000000001</v>
      </c>
      <c r="F489" s="55">
        <v>2.2988</v>
      </c>
    </row>
    <row r="490" spans="1:6">
      <c r="A490" s="56">
        <v>39201</v>
      </c>
      <c r="B490" s="55">
        <v>2.2435999999999998</v>
      </c>
      <c r="C490" s="55">
        <v>2.3448000000000002</v>
      </c>
      <c r="D490" s="55">
        <v>2.2298</v>
      </c>
      <c r="E490" s="55">
        <v>2.3677000000000001</v>
      </c>
      <c r="F490" s="55">
        <v>2.2988</v>
      </c>
    </row>
    <row r="491" spans="1:6">
      <c r="A491" s="56">
        <v>39202</v>
      </c>
      <c r="B491" s="55">
        <v>2.2490999999999999</v>
      </c>
      <c r="C491" s="55">
        <v>2.3504999999999998</v>
      </c>
      <c r="D491" s="55">
        <v>2.2351999999999999</v>
      </c>
      <c r="E491" s="55">
        <v>2.3734999999999999</v>
      </c>
      <c r="F491" s="55">
        <v>2.3043999999999998</v>
      </c>
    </row>
    <row r="492" spans="1:6">
      <c r="A492" s="56">
        <v>39203</v>
      </c>
      <c r="B492" s="55">
        <v>2.2490999999999999</v>
      </c>
      <c r="C492" s="55">
        <v>2.3504999999999998</v>
      </c>
      <c r="D492" s="55">
        <v>2.2351999999999999</v>
      </c>
      <c r="E492" s="55">
        <v>2.3734999999999999</v>
      </c>
      <c r="F492" s="55">
        <v>2.3043999999999998</v>
      </c>
    </row>
    <row r="493" spans="1:6">
      <c r="A493" s="56">
        <v>39204</v>
      </c>
      <c r="B493" s="55">
        <v>2.2364999999999999</v>
      </c>
      <c r="C493" s="55">
        <v>2.3374000000000001</v>
      </c>
      <c r="D493" s="55">
        <v>2.2227999999999999</v>
      </c>
      <c r="E493" s="55">
        <v>2.3603000000000001</v>
      </c>
      <c r="F493" s="55">
        <v>2.2911999999999999</v>
      </c>
    </row>
    <row r="494" spans="1:6">
      <c r="A494" s="56">
        <v>39205</v>
      </c>
      <c r="B494" s="55">
        <v>2.2364999999999999</v>
      </c>
      <c r="C494" s="55">
        <v>2.3374000000000001</v>
      </c>
      <c r="D494" s="55">
        <v>2.2227999999999999</v>
      </c>
      <c r="E494" s="55">
        <v>2.3603000000000001</v>
      </c>
      <c r="F494" s="55">
        <v>2.2911999999999999</v>
      </c>
    </row>
    <row r="495" spans="1:6">
      <c r="A495" s="56">
        <v>39206</v>
      </c>
      <c r="B495" s="55">
        <v>2.2238000000000002</v>
      </c>
      <c r="C495" s="55">
        <v>2.3241000000000001</v>
      </c>
      <c r="D495" s="55">
        <v>2.2101999999999999</v>
      </c>
      <c r="E495" s="55">
        <v>2.3469000000000002</v>
      </c>
      <c r="F495" s="55">
        <v>2.2785000000000002</v>
      </c>
    </row>
    <row r="496" spans="1:6">
      <c r="A496" s="56">
        <v>39207</v>
      </c>
      <c r="B496" s="55">
        <v>2.2238000000000002</v>
      </c>
      <c r="C496" s="55">
        <v>2.3241000000000001</v>
      </c>
      <c r="D496" s="55">
        <v>2.2101999999999999</v>
      </c>
      <c r="E496" s="55">
        <v>2.3469000000000002</v>
      </c>
      <c r="F496" s="55">
        <v>2.2785000000000002</v>
      </c>
    </row>
    <row r="497" spans="1:6">
      <c r="A497" s="56">
        <v>39208</v>
      </c>
      <c r="B497" s="55">
        <v>2.2238000000000002</v>
      </c>
      <c r="C497" s="55">
        <v>2.3241000000000001</v>
      </c>
      <c r="D497" s="55">
        <v>2.2101999999999999</v>
      </c>
      <c r="E497" s="55">
        <v>2.3469000000000002</v>
      </c>
      <c r="F497" s="55">
        <v>2.2785000000000002</v>
      </c>
    </row>
    <row r="498" spans="1:6">
      <c r="A498" s="56">
        <v>39209</v>
      </c>
      <c r="B498" s="55">
        <v>2.2242000000000002</v>
      </c>
      <c r="C498" s="55">
        <v>2.3243999999999998</v>
      </c>
      <c r="D498" s="55">
        <v>2.2105000000000001</v>
      </c>
      <c r="E498" s="55">
        <v>2.3472</v>
      </c>
      <c r="F498" s="55">
        <v>2.2789000000000001</v>
      </c>
    </row>
    <row r="499" spans="1:6">
      <c r="A499" s="56">
        <v>39210</v>
      </c>
      <c r="B499" s="55">
        <v>2.2172999999999998</v>
      </c>
      <c r="C499" s="55">
        <v>2.3172000000000001</v>
      </c>
      <c r="D499" s="55">
        <v>2.2035999999999998</v>
      </c>
      <c r="E499" s="55">
        <v>2.3399000000000001</v>
      </c>
      <c r="F499" s="55">
        <v>2.2717999999999998</v>
      </c>
    </row>
    <row r="500" spans="1:6">
      <c r="A500" s="56">
        <v>39211</v>
      </c>
      <c r="B500" s="55">
        <v>2.2204999999999999</v>
      </c>
      <c r="C500" s="55">
        <v>2.3206000000000002</v>
      </c>
      <c r="D500" s="55">
        <v>2.2067999999999999</v>
      </c>
      <c r="E500" s="55">
        <v>2.3433000000000002</v>
      </c>
      <c r="F500" s="55">
        <v>2.2751000000000001</v>
      </c>
    </row>
    <row r="501" spans="1:6">
      <c r="A501" s="56">
        <v>39212</v>
      </c>
      <c r="B501" s="55">
        <v>2.2141000000000002</v>
      </c>
      <c r="C501" s="55">
        <v>2.3138999999999998</v>
      </c>
      <c r="D501" s="55">
        <v>2.2004999999999999</v>
      </c>
      <c r="E501" s="55">
        <v>2.3365999999999998</v>
      </c>
      <c r="F501" s="55">
        <v>2.2692999999999999</v>
      </c>
    </row>
    <row r="502" spans="1:6">
      <c r="A502" s="56">
        <v>39213</v>
      </c>
      <c r="B502" s="55">
        <v>2.2374000000000001</v>
      </c>
      <c r="C502" s="55">
        <v>2.3382999999999998</v>
      </c>
      <c r="D502" s="55">
        <v>2.2237</v>
      </c>
      <c r="E502" s="55">
        <v>2.3612000000000002</v>
      </c>
      <c r="F502" s="55">
        <v>2.2925</v>
      </c>
    </row>
    <row r="503" spans="1:6">
      <c r="A503" s="56">
        <v>39214</v>
      </c>
      <c r="B503" s="55">
        <v>2.2374000000000001</v>
      </c>
      <c r="C503" s="55">
        <v>2.3382999999999998</v>
      </c>
      <c r="D503" s="55">
        <v>2.2237</v>
      </c>
      <c r="E503" s="55">
        <v>2.3612000000000002</v>
      </c>
      <c r="F503" s="55">
        <v>2.2925</v>
      </c>
    </row>
    <row r="504" spans="1:6">
      <c r="A504" s="56">
        <v>39215</v>
      </c>
      <c r="B504" s="55">
        <v>2.2374000000000001</v>
      </c>
      <c r="C504" s="55">
        <v>2.3382999999999998</v>
      </c>
      <c r="D504" s="55">
        <v>2.2237</v>
      </c>
      <c r="E504" s="55">
        <v>2.3612000000000002</v>
      </c>
      <c r="F504" s="55">
        <v>2.2925</v>
      </c>
    </row>
    <row r="505" spans="1:6">
      <c r="A505" s="56">
        <v>39216</v>
      </c>
      <c r="B505" s="55">
        <v>2.2273999999999998</v>
      </c>
      <c r="C505" s="55">
        <v>2.3277999999999999</v>
      </c>
      <c r="D505" s="55">
        <v>2.2136999999999998</v>
      </c>
      <c r="E505" s="55">
        <v>2.3506</v>
      </c>
      <c r="F505" s="55">
        <v>2.2822</v>
      </c>
    </row>
    <row r="506" spans="1:6">
      <c r="A506" s="56">
        <v>39217</v>
      </c>
      <c r="B506" s="55">
        <v>2.2269000000000001</v>
      </c>
      <c r="C506" s="55">
        <v>2.3273000000000001</v>
      </c>
      <c r="D506" s="55">
        <v>2.2132000000000001</v>
      </c>
      <c r="E506" s="55">
        <v>2.3500999999999999</v>
      </c>
      <c r="F506" s="55">
        <v>2.2816999999999998</v>
      </c>
    </row>
    <row r="507" spans="1:6">
      <c r="A507" s="56">
        <v>39218</v>
      </c>
      <c r="B507" s="55">
        <v>2.2313999999999998</v>
      </c>
      <c r="C507" s="55">
        <v>2.3319999999999999</v>
      </c>
      <c r="D507" s="55">
        <v>2.2176</v>
      </c>
      <c r="E507" s="55">
        <v>2.3548</v>
      </c>
      <c r="F507" s="55">
        <v>2.2862</v>
      </c>
    </row>
    <row r="508" spans="1:6">
      <c r="A508" s="56">
        <v>39219</v>
      </c>
      <c r="B508" s="55">
        <v>2.2427999999999999</v>
      </c>
      <c r="C508" s="55">
        <v>2.3439000000000001</v>
      </c>
      <c r="D508" s="55">
        <v>2.2290000000000001</v>
      </c>
      <c r="E508" s="55">
        <v>2.3668999999999998</v>
      </c>
      <c r="F508" s="55">
        <v>2.2978999999999998</v>
      </c>
    </row>
    <row r="509" spans="1:6">
      <c r="A509" s="56">
        <v>39220</v>
      </c>
      <c r="B509" s="55">
        <v>2.2342</v>
      </c>
      <c r="C509" s="55">
        <v>2.335</v>
      </c>
      <c r="D509" s="55">
        <v>2.2204999999999999</v>
      </c>
      <c r="E509" s="55">
        <v>2.3578000000000001</v>
      </c>
      <c r="F509" s="55">
        <v>2.2892000000000001</v>
      </c>
    </row>
    <row r="510" spans="1:6">
      <c r="A510" s="56">
        <v>39221</v>
      </c>
      <c r="B510" s="55">
        <v>2.2342</v>
      </c>
      <c r="C510" s="55">
        <v>2.335</v>
      </c>
      <c r="D510" s="55">
        <v>2.2204999999999999</v>
      </c>
      <c r="E510" s="55">
        <v>2.3578000000000001</v>
      </c>
      <c r="F510" s="55">
        <v>2.2892000000000001</v>
      </c>
    </row>
    <row r="511" spans="1:6">
      <c r="A511" s="56">
        <v>39222</v>
      </c>
      <c r="B511" s="55">
        <v>2.2342</v>
      </c>
      <c r="C511" s="55">
        <v>2.335</v>
      </c>
      <c r="D511" s="55">
        <v>2.2204999999999999</v>
      </c>
      <c r="E511" s="55">
        <v>2.3578000000000001</v>
      </c>
      <c r="F511" s="55">
        <v>2.2892000000000001</v>
      </c>
    </row>
    <row r="512" spans="1:6">
      <c r="A512" s="56">
        <v>39223</v>
      </c>
      <c r="B512" s="55">
        <v>2.2275</v>
      </c>
      <c r="C512" s="55">
        <v>2.3279999999999998</v>
      </c>
      <c r="D512" s="55">
        <v>2.2138</v>
      </c>
      <c r="E512" s="55">
        <v>2.3508</v>
      </c>
      <c r="F512" s="55">
        <v>2.2823000000000002</v>
      </c>
    </row>
    <row r="513" spans="1:6">
      <c r="A513" s="56">
        <v>39224</v>
      </c>
      <c r="B513" s="55">
        <v>2.2242999999999999</v>
      </c>
      <c r="C513" s="55">
        <v>2.3246000000000002</v>
      </c>
      <c r="D513" s="55">
        <v>2.2105999999999999</v>
      </c>
      <c r="E513" s="55">
        <v>2.3473999999999999</v>
      </c>
      <c r="F513" s="55">
        <v>2.2789999999999999</v>
      </c>
    </row>
    <row r="514" spans="1:6">
      <c r="A514" s="56">
        <v>39225</v>
      </c>
      <c r="B514" s="55">
        <v>2.2351000000000001</v>
      </c>
      <c r="C514" s="55">
        <v>2.3359000000000001</v>
      </c>
      <c r="D514" s="55">
        <v>2.2214</v>
      </c>
      <c r="E514" s="55">
        <v>2.3588</v>
      </c>
      <c r="F514" s="55">
        <v>2.2900999999999998</v>
      </c>
    </row>
    <row r="515" spans="1:6">
      <c r="A515" s="56">
        <v>39226</v>
      </c>
      <c r="B515" s="55">
        <v>2.2414000000000001</v>
      </c>
      <c r="C515" s="55">
        <v>2.3424</v>
      </c>
      <c r="D515" s="55">
        <v>2.2275999999999998</v>
      </c>
      <c r="E515" s="55">
        <v>2.3654000000000002</v>
      </c>
      <c r="F515" s="55">
        <v>2.2965</v>
      </c>
    </row>
    <row r="516" spans="1:6">
      <c r="A516" s="56">
        <v>39227</v>
      </c>
      <c r="B516" s="55">
        <v>2.2568000000000001</v>
      </c>
      <c r="C516" s="55">
        <v>2.3586</v>
      </c>
      <c r="D516" s="55">
        <v>2.2429999999999999</v>
      </c>
      <c r="E516" s="55">
        <v>2.3816999999999999</v>
      </c>
      <c r="F516" s="55">
        <v>2.3123</v>
      </c>
    </row>
    <row r="517" spans="1:6">
      <c r="A517" s="56">
        <v>39228</v>
      </c>
      <c r="B517" s="55">
        <v>2.2568000000000001</v>
      </c>
      <c r="C517" s="55">
        <v>2.3586</v>
      </c>
      <c r="D517" s="55">
        <v>2.2429999999999999</v>
      </c>
      <c r="E517" s="55">
        <v>2.3816999999999999</v>
      </c>
      <c r="F517" s="55">
        <v>2.3123</v>
      </c>
    </row>
    <row r="518" spans="1:6">
      <c r="A518" s="56">
        <v>39229</v>
      </c>
      <c r="B518" s="55">
        <v>2.2568000000000001</v>
      </c>
      <c r="C518" s="55">
        <v>2.3586</v>
      </c>
      <c r="D518" s="55">
        <v>2.2429999999999999</v>
      </c>
      <c r="E518" s="55">
        <v>2.3816999999999999</v>
      </c>
      <c r="F518" s="55">
        <v>2.3123</v>
      </c>
    </row>
    <row r="519" spans="1:6">
      <c r="A519" s="56">
        <v>39230</v>
      </c>
      <c r="B519" s="55">
        <v>2.2511000000000001</v>
      </c>
      <c r="C519" s="55">
        <v>2.3525999999999998</v>
      </c>
      <c r="D519" s="55">
        <v>2.2372000000000001</v>
      </c>
      <c r="E519" s="55">
        <v>2.3755999999999999</v>
      </c>
      <c r="F519" s="55">
        <v>2.3064</v>
      </c>
    </row>
    <row r="520" spans="1:6">
      <c r="A520" s="56">
        <v>39231</v>
      </c>
      <c r="B520" s="55">
        <v>2.2507999999999999</v>
      </c>
      <c r="C520" s="55">
        <v>2.3523000000000001</v>
      </c>
      <c r="D520" s="55">
        <v>2.2370000000000001</v>
      </c>
      <c r="E520" s="55">
        <v>2.3754</v>
      </c>
      <c r="F520" s="55">
        <v>2.3062</v>
      </c>
    </row>
    <row r="521" spans="1:6">
      <c r="A521" s="56">
        <v>39232</v>
      </c>
      <c r="B521" s="55">
        <v>2.2713999999999999</v>
      </c>
      <c r="C521" s="55">
        <v>2.3738000000000001</v>
      </c>
      <c r="D521" s="55">
        <v>2.2574000000000001</v>
      </c>
      <c r="E521" s="55">
        <v>2.3971</v>
      </c>
      <c r="F521" s="55">
        <v>2.3271999999999999</v>
      </c>
    </row>
    <row r="522" spans="1:6">
      <c r="A522" s="56">
        <v>39233</v>
      </c>
      <c r="B522" s="55">
        <v>2.2631000000000001</v>
      </c>
      <c r="C522" s="55">
        <v>2.3651</v>
      </c>
      <c r="D522" s="55">
        <v>2.2492000000000001</v>
      </c>
      <c r="E522" s="55">
        <v>2.3883000000000001</v>
      </c>
      <c r="F522" s="55">
        <v>2.3187000000000002</v>
      </c>
    </row>
    <row r="523" spans="1:6">
      <c r="A523" s="56">
        <v>39234</v>
      </c>
      <c r="B523" s="55">
        <v>2.2559999999999998</v>
      </c>
      <c r="C523" s="55">
        <v>2.3576999999999999</v>
      </c>
      <c r="D523" s="55">
        <v>2.2422</v>
      </c>
      <c r="E523" s="55">
        <v>2.3809</v>
      </c>
      <c r="F523" s="55">
        <v>2.3115000000000001</v>
      </c>
    </row>
    <row r="524" spans="1:6">
      <c r="A524" s="56">
        <v>39235</v>
      </c>
      <c r="B524" s="55">
        <v>2.2559999999999998</v>
      </c>
      <c r="C524" s="55">
        <v>2.3576999999999999</v>
      </c>
      <c r="D524" s="55">
        <v>2.2422</v>
      </c>
      <c r="E524" s="55">
        <v>2.3809</v>
      </c>
      <c r="F524" s="55">
        <v>2.3115000000000001</v>
      </c>
    </row>
    <row r="525" spans="1:6">
      <c r="A525" s="56">
        <v>39236</v>
      </c>
      <c r="B525" s="55">
        <v>2.2559999999999998</v>
      </c>
      <c r="C525" s="55">
        <v>2.3576999999999999</v>
      </c>
      <c r="D525" s="55">
        <v>2.2422</v>
      </c>
      <c r="E525" s="55">
        <v>2.3809</v>
      </c>
      <c r="F525" s="55">
        <v>2.3115000000000001</v>
      </c>
    </row>
    <row r="526" spans="1:6">
      <c r="A526" s="56">
        <v>39237</v>
      </c>
      <c r="B526" s="55">
        <v>2.2431000000000001</v>
      </c>
      <c r="C526" s="55">
        <v>2.3441999999999998</v>
      </c>
      <c r="D526" s="55">
        <v>2.2292999999999998</v>
      </c>
      <c r="E526" s="55">
        <v>2.3672</v>
      </c>
      <c r="F526" s="55">
        <v>2.2982</v>
      </c>
    </row>
    <row r="527" spans="1:6">
      <c r="A527" s="56">
        <v>39238</v>
      </c>
      <c r="B527" s="55">
        <v>2.2507000000000001</v>
      </c>
      <c r="C527" s="55">
        <v>2.3521000000000001</v>
      </c>
      <c r="D527" s="55">
        <v>2.2368000000000001</v>
      </c>
      <c r="E527" s="55">
        <v>2.3752</v>
      </c>
      <c r="F527" s="55">
        <v>2.306</v>
      </c>
    </row>
    <row r="528" spans="1:6">
      <c r="A528" s="56">
        <v>39239</v>
      </c>
      <c r="B528" s="55">
        <v>2.2673999999999999</v>
      </c>
      <c r="C528" s="55">
        <v>2.3696000000000002</v>
      </c>
      <c r="D528" s="55">
        <v>2.2534999999999998</v>
      </c>
      <c r="E528" s="55">
        <v>2.3927999999999998</v>
      </c>
      <c r="F528" s="55">
        <v>2.3231000000000002</v>
      </c>
    </row>
    <row r="529" spans="1:6">
      <c r="A529" s="56">
        <v>39240</v>
      </c>
      <c r="B529" s="55">
        <v>2.2673999999999999</v>
      </c>
      <c r="C529" s="55">
        <v>2.3696000000000002</v>
      </c>
      <c r="D529" s="55">
        <v>2.2534999999999998</v>
      </c>
      <c r="E529" s="55">
        <v>2.3927999999999998</v>
      </c>
      <c r="F529" s="55">
        <v>2.3231000000000002</v>
      </c>
    </row>
    <row r="530" spans="1:6">
      <c r="A530" s="56">
        <v>39241</v>
      </c>
      <c r="B530" s="55">
        <v>2.2844000000000002</v>
      </c>
      <c r="C530" s="55">
        <v>2.3874</v>
      </c>
      <c r="D530" s="55">
        <v>2.2704</v>
      </c>
      <c r="E530" s="55">
        <v>2.4108000000000001</v>
      </c>
      <c r="F530" s="55">
        <v>2.3405999999999998</v>
      </c>
    </row>
    <row r="531" spans="1:6">
      <c r="A531" s="56">
        <v>39242</v>
      </c>
      <c r="B531" s="55">
        <v>2.2844000000000002</v>
      </c>
      <c r="C531" s="55">
        <v>2.3874</v>
      </c>
      <c r="D531" s="55">
        <v>2.2704</v>
      </c>
      <c r="E531" s="55">
        <v>2.4108000000000001</v>
      </c>
      <c r="F531" s="55">
        <v>2.3405999999999998</v>
      </c>
    </row>
    <row r="532" spans="1:6">
      <c r="A532" s="56">
        <v>39243</v>
      </c>
      <c r="B532" s="55">
        <v>2.2844000000000002</v>
      </c>
      <c r="C532" s="55">
        <v>2.3874</v>
      </c>
      <c r="D532" s="55">
        <v>2.2704</v>
      </c>
      <c r="E532" s="55">
        <v>2.4108000000000001</v>
      </c>
      <c r="F532" s="55">
        <v>2.3405999999999998</v>
      </c>
    </row>
    <row r="533" spans="1:6">
      <c r="A533" s="56">
        <v>39244</v>
      </c>
      <c r="B533" s="55">
        <v>2.2703000000000002</v>
      </c>
      <c r="C533" s="55">
        <v>2.3725999999999998</v>
      </c>
      <c r="D533" s="55">
        <v>2.2563</v>
      </c>
      <c r="E533" s="55">
        <v>2.3959000000000001</v>
      </c>
      <c r="F533" s="55">
        <v>2.3260999999999998</v>
      </c>
    </row>
    <row r="534" spans="1:6">
      <c r="A534" s="56">
        <v>39245</v>
      </c>
      <c r="B534" s="55">
        <v>2.2578</v>
      </c>
      <c r="C534" s="55">
        <v>2.3595999999999999</v>
      </c>
      <c r="D534" s="55">
        <v>2.2439</v>
      </c>
      <c r="E534" s="55">
        <v>2.3826999999999998</v>
      </c>
      <c r="F534" s="55">
        <v>2.3132999999999999</v>
      </c>
    </row>
    <row r="535" spans="1:6">
      <c r="A535" s="56">
        <v>39246</v>
      </c>
      <c r="B535" s="55">
        <v>2.2673000000000001</v>
      </c>
      <c r="C535" s="55">
        <v>2.3694999999999999</v>
      </c>
      <c r="D535" s="55">
        <v>2.2532999999999999</v>
      </c>
      <c r="E535" s="55">
        <v>2.3927</v>
      </c>
      <c r="F535" s="55">
        <v>2.323</v>
      </c>
    </row>
    <row r="536" spans="1:6">
      <c r="A536" s="56">
        <v>39247</v>
      </c>
      <c r="B536" s="55">
        <v>2.2534000000000001</v>
      </c>
      <c r="C536" s="55">
        <v>2.355</v>
      </c>
      <c r="D536" s="55">
        <v>2.2395999999999998</v>
      </c>
      <c r="E536" s="55">
        <v>2.3780999999999999</v>
      </c>
      <c r="F536" s="55">
        <v>2.3088000000000002</v>
      </c>
    </row>
    <row r="537" spans="1:6">
      <c r="A537" s="56">
        <v>39248</v>
      </c>
      <c r="B537" s="55">
        <v>2.246</v>
      </c>
      <c r="C537" s="55">
        <v>2.3473000000000002</v>
      </c>
      <c r="D537" s="55">
        <v>2.2322000000000002</v>
      </c>
      <c r="E537" s="55">
        <v>2.3702999999999999</v>
      </c>
      <c r="F537" s="55">
        <v>2.3012999999999999</v>
      </c>
    </row>
    <row r="538" spans="1:6">
      <c r="A538" s="56">
        <v>39249</v>
      </c>
      <c r="B538" s="55">
        <v>2.246</v>
      </c>
      <c r="C538" s="55">
        <v>2.3473000000000002</v>
      </c>
      <c r="D538" s="55">
        <v>2.2322000000000002</v>
      </c>
      <c r="E538" s="55">
        <v>2.3702999999999999</v>
      </c>
      <c r="F538" s="55">
        <v>2.3012999999999999</v>
      </c>
    </row>
    <row r="539" spans="1:6">
      <c r="A539" s="56">
        <v>39250</v>
      </c>
      <c r="B539" s="55">
        <v>2.246</v>
      </c>
      <c r="C539" s="55">
        <v>2.3473000000000002</v>
      </c>
      <c r="D539" s="55">
        <v>2.2322000000000002</v>
      </c>
      <c r="E539" s="55">
        <v>2.3702999999999999</v>
      </c>
      <c r="F539" s="55">
        <v>2.3012999999999999</v>
      </c>
    </row>
    <row r="540" spans="1:6">
      <c r="A540" s="56">
        <v>39251</v>
      </c>
      <c r="B540" s="55">
        <v>2.2303999999999999</v>
      </c>
      <c r="C540" s="55">
        <v>2.331</v>
      </c>
      <c r="D540" s="55">
        <v>2.2166999999999999</v>
      </c>
      <c r="E540" s="55">
        <v>2.3538000000000001</v>
      </c>
      <c r="F540" s="55">
        <v>2.2852999999999999</v>
      </c>
    </row>
    <row r="541" spans="1:6">
      <c r="A541" s="56">
        <v>39252</v>
      </c>
      <c r="B541" s="55">
        <v>2.2273999999999998</v>
      </c>
      <c r="C541" s="55">
        <v>2.3277999999999999</v>
      </c>
      <c r="D541" s="55">
        <v>2.2136999999999998</v>
      </c>
      <c r="E541" s="55">
        <v>2.3506999999999998</v>
      </c>
      <c r="F541" s="55">
        <v>2.2822</v>
      </c>
    </row>
    <row r="542" spans="1:6">
      <c r="A542" s="56">
        <v>39253</v>
      </c>
      <c r="B542" s="55">
        <v>2.2145999999999999</v>
      </c>
      <c r="C542" s="55">
        <v>2.3144</v>
      </c>
      <c r="D542" s="55">
        <v>2.2010000000000001</v>
      </c>
      <c r="E542" s="55">
        <v>2.3371</v>
      </c>
      <c r="F542" s="55">
        <v>2.2690000000000001</v>
      </c>
    </row>
    <row r="543" spans="1:6">
      <c r="A543" s="56">
        <v>39254</v>
      </c>
      <c r="B543" s="55">
        <v>2.2263000000000002</v>
      </c>
      <c r="C543" s="55">
        <v>2.3267000000000002</v>
      </c>
      <c r="D543" s="55">
        <v>2.2126000000000001</v>
      </c>
      <c r="E543" s="55">
        <v>2.3494999999999999</v>
      </c>
      <c r="F543" s="55">
        <v>2.2810999999999999</v>
      </c>
    </row>
    <row r="544" spans="1:6">
      <c r="A544" s="56">
        <v>39255</v>
      </c>
      <c r="B544" s="55">
        <v>2.2244000000000002</v>
      </c>
      <c r="C544" s="55">
        <v>2.3247</v>
      </c>
      <c r="D544" s="55">
        <v>2.2107999999999999</v>
      </c>
      <c r="E544" s="55">
        <v>2.3475000000000001</v>
      </c>
      <c r="F544" s="55">
        <v>2.2791000000000001</v>
      </c>
    </row>
    <row r="545" spans="1:6">
      <c r="A545" s="56">
        <v>39256</v>
      </c>
      <c r="B545" s="55">
        <v>2.2244000000000002</v>
      </c>
      <c r="C545" s="55">
        <v>2.3247</v>
      </c>
      <c r="D545" s="55">
        <v>2.2107999999999999</v>
      </c>
      <c r="E545" s="55">
        <v>2.3475000000000001</v>
      </c>
      <c r="F545" s="55">
        <v>2.2791000000000001</v>
      </c>
    </row>
    <row r="546" spans="1:6">
      <c r="A546" s="56">
        <v>39257</v>
      </c>
      <c r="B546" s="55">
        <v>2.2244000000000002</v>
      </c>
      <c r="C546" s="55">
        <v>2.3247</v>
      </c>
      <c r="D546" s="55">
        <v>2.2107999999999999</v>
      </c>
      <c r="E546" s="55">
        <v>2.3475000000000001</v>
      </c>
      <c r="F546" s="55">
        <v>2.2791000000000001</v>
      </c>
    </row>
    <row r="547" spans="1:6">
      <c r="A547" s="56">
        <v>39258</v>
      </c>
      <c r="B547" s="55">
        <v>2.2376</v>
      </c>
      <c r="C547" s="55">
        <v>2.3384999999999998</v>
      </c>
      <c r="D547" s="55">
        <v>2.2238000000000002</v>
      </c>
      <c r="E547" s="55">
        <v>2.3614000000000002</v>
      </c>
      <c r="F547" s="55">
        <v>2.2926000000000002</v>
      </c>
    </row>
    <row r="548" spans="1:6">
      <c r="A548" s="56">
        <v>39259</v>
      </c>
      <c r="B548" s="55">
        <v>2.2404000000000002</v>
      </c>
      <c r="C548" s="55">
        <v>2.3414000000000001</v>
      </c>
      <c r="D548" s="55">
        <v>2.2265999999999999</v>
      </c>
      <c r="E548" s="55">
        <v>2.3643000000000001</v>
      </c>
      <c r="F548" s="55">
        <v>2.2955000000000001</v>
      </c>
    </row>
    <row r="549" spans="1:6">
      <c r="A549" s="56">
        <v>39260</v>
      </c>
      <c r="B549" s="55">
        <v>2.2473000000000001</v>
      </c>
      <c r="C549" s="55">
        <v>2.3485999999999998</v>
      </c>
      <c r="D549" s="55">
        <v>2.2334999999999998</v>
      </c>
      <c r="E549" s="55">
        <v>2.3715999999999999</v>
      </c>
      <c r="F549" s="55">
        <v>2.3025000000000002</v>
      </c>
    </row>
    <row r="550" spans="1:6">
      <c r="A550" s="56">
        <v>39261</v>
      </c>
      <c r="B550" s="55">
        <v>2.2305999999999999</v>
      </c>
      <c r="C550" s="55">
        <v>2.3311999999999999</v>
      </c>
      <c r="D550" s="55">
        <v>2.2168999999999999</v>
      </c>
      <c r="E550" s="55">
        <v>2.3540000000000001</v>
      </c>
      <c r="F550" s="55">
        <v>2.2854999999999999</v>
      </c>
    </row>
    <row r="551" spans="1:6">
      <c r="A551" s="56">
        <v>39262</v>
      </c>
      <c r="B551" s="55">
        <v>2.2191000000000001</v>
      </c>
      <c r="C551" s="55">
        <v>2.3191999999999999</v>
      </c>
      <c r="D551" s="55">
        <v>2.2054999999999998</v>
      </c>
      <c r="E551" s="55">
        <v>2.3418999999999999</v>
      </c>
      <c r="F551" s="55">
        <v>2.2736999999999998</v>
      </c>
    </row>
    <row r="552" spans="1:6">
      <c r="A552" s="56">
        <v>39263</v>
      </c>
      <c r="B552" s="55">
        <v>2.2191000000000001</v>
      </c>
      <c r="C552" s="55">
        <v>2.3191999999999999</v>
      </c>
      <c r="D552" s="55">
        <v>2.2054999999999998</v>
      </c>
      <c r="E552" s="55">
        <v>2.3418999999999999</v>
      </c>
      <c r="F552" s="55">
        <v>2.2736999999999998</v>
      </c>
    </row>
    <row r="553" spans="1:6">
      <c r="A553" s="56">
        <v>39264</v>
      </c>
      <c r="B553" s="55">
        <v>2.2191000000000001</v>
      </c>
      <c r="C553" s="55">
        <v>2.3191999999999999</v>
      </c>
      <c r="D553" s="55">
        <v>2.2054999999999998</v>
      </c>
      <c r="E553" s="55">
        <v>2.3418999999999999</v>
      </c>
      <c r="F553" s="55">
        <v>2.2736999999999998</v>
      </c>
    </row>
    <row r="554" spans="1:6">
      <c r="A554" s="56">
        <v>39265</v>
      </c>
      <c r="B554" s="55">
        <v>2.2238000000000002</v>
      </c>
      <c r="C554" s="55">
        <v>2.3241000000000001</v>
      </c>
      <c r="D554" s="55">
        <v>2.2101999999999999</v>
      </c>
      <c r="E554" s="55">
        <v>2.3469000000000002</v>
      </c>
      <c r="F554" s="55">
        <v>2.2785000000000002</v>
      </c>
    </row>
    <row r="555" spans="1:6">
      <c r="A555" s="56">
        <v>39266</v>
      </c>
      <c r="B555" s="55">
        <v>2.2181999999999999</v>
      </c>
      <c r="C555" s="55">
        <v>2.3182</v>
      </c>
      <c r="D555" s="55">
        <v>2.2044999999999999</v>
      </c>
      <c r="E555" s="55">
        <v>2.3409</v>
      </c>
      <c r="F555" s="55">
        <v>2.2726999999999999</v>
      </c>
    </row>
    <row r="556" spans="1:6">
      <c r="A556" s="56">
        <v>39267</v>
      </c>
      <c r="B556" s="55">
        <v>2.2113</v>
      </c>
      <c r="C556" s="55">
        <v>2.3109999999999999</v>
      </c>
      <c r="D556" s="55">
        <v>2.1977000000000002</v>
      </c>
      <c r="E556" s="55">
        <v>2.3336999999999999</v>
      </c>
      <c r="F556" s="55">
        <v>2.2656999999999998</v>
      </c>
    </row>
    <row r="557" spans="1:6">
      <c r="A557" s="56">
        <v>39268</v>
      </c>
      <c r="B557" s="55">
        <v>2.2149000000000001</v>
      </c>
      <c r="C557" s="55">
        <v>2.3148</v>
      </c>
      <c r="D557" s="55">
        <v>2.2012999999999998</v>
      </c>
      <c r="E557" s="55">
        <v>2.3374000000000001</v>
      </c>
      <c r="F557" s="55">
        <v>2.2694000000000001</v>
      </c>
    </row>
    <row r="558" spans="1:6">
      <c r="A558" s="56">
        <v>39269</v>
      </c>
      <c r="B558" s="55">
        <v>2.2221000000000002</v>
      </c>
      <c r="C558" s="55">
        <v>2.3222999999999998</v>
      </c>
      <c r="D558" s="55">
        <v>2.2084000000000001</v>
      </c>
      <c r="E558" s="55">
        <v>2.3450000000000002</v>
      </c>
      <c r="F558" s="55">
        <v>2.2766999999999999</v>
      </c>
    </row>
    <row r="559" spans="1:6">
      <c r="A559" s="56">
        <v>39270</v>
      </c>
      <c r="B559" s="55">
        <v>2.2221000000000002</v>
      </c>
      <c r="C559" s="55">
        <v>2.3222999999999998</v>
      </c>
      <c r="D559" s="55">
        <v>2.2084000000000001</v>
      </c>
      <c r="E559" s="55">
        <v>2.3450000000000002</v>
      </c>
      <c r="F559" s="55">
        <v>2.2766999999999999</v>
      </c>
    </row>
    <row r="560" spans="1:6">
      <c r="A560" s="56">
        <v>39271</v>
      </c>
      <c r="B560" s="55">
        <v>2.2221000000000002</v>
      </c>
      <c r="C560" s="55">
        <v>2.3222999999999998</v>
      </c>
      <c r="D560" s="55">
        <v>2.2084000000000001</v>
      </c>
      <c r="E560" s="55">
        <v>2.3450000000000002</v>
      </c>
      <c r="F560" s="55">
        <v>2.2766999999999999</v>
      </c>
    </row>
    <row r="561" spans="1:6">
      <c r="A561" s="56">
        <v>39272</v>
      </c>
      <c r="B561" s="55">
        <v>2.2107999999999999</v>
      </c>
      <c r="C561" s="55">
        <v>2.3105000000000002</v>
      </c>
      <c r="D561" s="55">
        <v>2.1972</v>
      </c>
      <c r="E561" s="55">
        <v>2.3331</v>
      </c>
      <c r="F561" s="55">
        <v>2.2652000000000001</v>
      </c>
    </row>
    <row r="562" spans="1:6">
      <c r="A562" s="56">
        <v>39273</v>
      </c>
      <c r="B562" s="55">
        <v>2.2210999999999999</v>
      </c>
      <c r="C562" s="55">
        <v>2.3212999999999999</v>
      </c>
      <c r="D562" s="55">
        <v>2.2075</v>
      </c>
      <c r="E562" s="55">
        <v>2.3439999999999999</v>
      </c>
      <c r="F562" s="55">
        <v>2.2757000000000001</v>
      </c>
    </row>
    <row r="563" spans="1:6">
      <c r="A563" s="56">
        <v>39274</v>
      </c>
      <c r="B563" s="55">
        <v>2.2284000000000002</v>
      </c>
      <c r="C563" s="55">
        <v>2.3289</v>
      </c>
      <c r="D563" s="55">
        <v>2.2147000000000001</v>
      </c>
      <c r="E563" s="55">
        <v>2.3517000000000001</v>
      </c>
      <c r="F563" s="55">
        <v>2.2831999999999999</v>
      </c>
    </row>
    <row r="564" spans="1:6">
      <c r="A564" s="56">
        <v>39275</v>
      </c>
      <c r="B564" s="55">
        <v>2.2143999999999999</v>
      </c>
      <c r="C564" s="55">
        <v>2.3142</v>
      </c>
      <c r="D564" s="55">
        <v>2.2008000000000001</v>
      </c>
      <c r="E564" s="55">
        <v>2.3369</v>
      </c>
      <c r="F564" s="55">
        <v>2.2688999999999999</v>
      </c>
    </row>
    <row r="565" spans="1:6">
      <c r="A565" s="56">
        <v>39276</v>
      </c>
      <c r="B565" s="55">
        <v>2.2059000000000002</v>
      </c>
      <c r="C565" s="55">
        <v>2.3052999999999999</v>
      </c>
      <c r="D565" s="55">
        <v>2.1922999999999999</v>
      </c>
      <c r="E565" s="55">
        <v>2.3279000000000001</v>
      </c>
      <c r="F565" s="55">
        <v>2.2601</v>
      </c>
    </row>
    <row r="566" spans="1:6">
      <c r="A566" s="56">
        <v>39277</v>
      </c>
      <c r="B566" s="55">
        <v>2.2059000000000002</v>
      </c>
      <c r="C566" s="55">
        <v>2.3052999999999999</v>
      </c>
      <c r="D566" s="55">
        <v>2.1922999999999999</v>
      </c>
      <c r="E566" s="55">
        <v>2.3279000000000001</v>
      </c>
      <c r="F566" s="55">
        <v>2.2601</v>
      </c>
    </row>
    <row r="567" spans="1:6">
      <c r="A567" s="56">
        <v>39278</v>
      </c>
      <c r="B567" s="55">
        <v>2.2059000000000002</v>
      </c>
      <c r="C567" s="55">
        <v>2.3052999999999999</v>
      </c>
      <c r="D567" s="55">
        <v>2.1922999999999999</v>
      </c>
      <c r="E567" s="55">
        <v>2.3279000000000001</v>
      </c>
      <c r="F567" s="55">
        <v>2.2601</v>
      </c>
    </row>
    <row r="568" spans="1:6">
      <c r="A568" s="56">
        <v>39279</v>
      </c>
      <c r="B568" s="55">
        <v>2.2130999999999998</v>
      </c>
      <c r="C568" s="55">
        <v>2.3129</v>
      </c>
      <c r="D568" s="55">
        <v>2.1995</v>
      </c>
      <c r="E568" s="55">
        <v>2.3355999999999999</v>
      </c>
      <c r="F568" s="55">
        <v>2.2675000000000001</v>
      </c>
    </row>
    <row r="569" spans="1:6">
      <c r="A569" s="56">
        <v>39280</v>
      </c>
      <c r="B569" s="55">
        <v>2.2084000000000001</v>
      </c>
      <c r="C569" s="55">
        <v>2.3079999999999998</v>
      </c>
      <c r="D569" s="55">
        <v>2.1947999999999999</v>
      </c>
      <c r="E569" s="55">
        <v>2.3306</v>
      </c>
      <c r="F569" s="55">
        <v>2.2627000000000002</v>
      </c>
    </row>
    <row r="570" spans="1:6">
      <c r="A570" s="56">
        <v>39281</v>
      </c>
      <c r="B570" s="55">
        <v>2.2120000000000002</v>
      </c>
      <c r="C570" s="55">
        <v>2.3117000000000001</v>
      </c>
      <c r="D570" s="55">
        <v>2.1983999999999999</v>
      </c>
      <c r="E570" s="55">
        <v>2.3342999999999998</v>
      </c>
      <c r="F570" s="55">
        <v>2.2663000000000002</v>
      </c>
    </row>
    <row r="571" spans="1:6">
      <c r="A571" s="56">
        <v>39282</v>
      </c>
      <c r="B571" s="55">
        <v>2.2107999999999999</v>
      </c>
      <c r="C571" s="55">
        <v>2.3104</v>
      </c>
      <c r="D571" s="55">
        <v>2.1972</v>
      </c>
      <c r="E571" s="55">
        <v>2.3331</v>
      </c>
      <c r="F571" s="55">
        <v>2.2650999999999999</v>
      </c>
    </row>
    <row r="572" spans="1:6">
      <c r="A572" s="56">
        <v>39283</v>
      </c>
      <c r="B572" s="55">
        <v>2.2046999999999999</v>
      </c>
      <c r="C572" s="55">
        <v>2.3039999999999998</v>
      </c>
      <c r="D572" s="55">
        <v>2.1911</v>
      </c>
      <c r="E572" s="55">
        <v>2.3266</v>
      </c>
      <c r="F572" s="55">
        <v>2.2589000000000001</v>
      </c>
    </row>
    <row r="573" spans="1:6">
      <c r="A573" s="56">
        <v>39284</v>
      </c>
      <c r="B573" s="55">
        <v>2.2046999999999999</v>
      </c>
      <c r="C573" s="55">
        <v>2.3039999999999998</v>
      </c>
      <c r="D573" s="55">
        <v>2.1911</v>
      </c>
      <c r="E573" s="55">
        <v>2.3266</v>
      </c>
      <c r="F573" s="55">
        <v>2.2589000000000001</v>
      </c>
    </row>
    <row r="574" spans="1:6">
      <c r="A574" s="56">
        <v>39285</v>
      </c>
      <c r="B574" s="55">
        <v>2.2046999999999999</v>
      </c>
      <c r="C574" s="55">
        <v>2.3039999999999998</v>
      </c>
      <c r="D574" s="55">
        <v>2.1911</v>
      </c>
      <c r="E574" s="55">
        <v>2.3266</v>
      </c>
      <c r="F574" s="55">
        <v>2.2589000000000001</v>
      </c>
    </row>
    <row r="575" spans="1:6">
      <c r="A575" s="56">
        <v>39286</v>
      </c>
      <c r="B575" s="55">
        <v>2.2151999999999998</v>
      </c>
      <c r="C575" s="55">
        <v>2.3151000000000002</v>
      </c>
      <c r="D575" s="55">
        <v>2.2016</v>
      </c>
      <c r="E575" s="55">
        <v>2.3378000000000001</v>
      </c>
      <c r="F575" s="55">
        <v>2.2696999999999998</v>
      </c>
    </row>
    <row r="576" spans="1:6">
      <c r="A576" s="56">
        <v>39287</v>
      </c>
      <c r="B576" s="55">
        <v>2.2054999999999998</v>
      </c>
      <c r="C576" s="55">
        <v>2.3050000000000002</v>
      </c>
      <c r="D576" s="55">
        <v>2.1920000000000002</v>
      </c>
      <c r="E576" s="55">
        <v>2.3275999999999999</v>
      </c>
      <c r="F576" s="55">
        <v>2.2597999999999998</v>
      </c>
    </row>
    <row r="577" spans="1:6">
      <c r="A577" s="56">
        <v>39288</v>
      </c>
      <c r="B577" s="55">
        <v>2.2204999999999999</v>
      </c>
      <c r="C577" s="55">
        <v>2.3206000000000002</v>
      </c>
      <c r="D577" s="55">
        <v>2.2067999999999999</v>
      </c>
      <c r="E577" s="55">
        <v>2.3433000000000002</v>
      </c>
      <c r="F577" s="55">
        <v>2.2751000000000001</v>
      </c>
    </row>
    <row r="578" spans="1:6">
      <c r="A578" s="56">
        <v>39289</v>
      </c>
      <c r="B578" s="55">
        <v>2.2219000000000002</v>
      </c>
      <c r="C578" s="55">
        <v>2.3220000000000001</v>
      </c>
      <c r="D578" s="55">
        <v>2.2082000000000002</v>
      </c>
      <c r="E578" s="55">
        <v>2.3448000000000002</v>
      </c>
      <c r="F578" s="55">
        <v>2.2765</v>
      </c>
    </row>
    <row r="579" spans="1:6">
      <c r="A579" s="56">
        <v>39290</v>
      </c>
      <c r="B579" s="55">
        <v>2.2574000000000001</v>
      </c>
      <c r="C579" s="55">
        <v>2.3592</v>
      </c>
      <c r="D579" s="55">
        <v>2.2435</v>
      </c>
      <c r="E579" s="55">
        <v>2.3822999999999999</v>
      </c>
      <c r="F579" s="55">
        <v>2.3129</v>
      </c>
    </row>
    <row r="580" spans="1:6">
      <c r="A580" s="56">
        <v>39291</v>
      </c>
      <c r="B580" s="55">
        <v>2.2574000000000001</v>
      </c>
      <c r="C580" s="55">
        <v>2.3592</v>
      </c>
      <c r="D580" s="55">
        <v>2.2435</v>
      </c>
      <c r="E580" s="55">
        <v>2.3822999999999999</v>
      </c>
      <c r="F580" s="55">
        <v>2.3129</v>
      </c>
    </row>
    <row r="581" spans="1:6">
      <c r="A581" s="56">
        <v>39292</v>
      </c>
      <c r="B581" s="55">
        <v>2.2574000000000001</v>
      </c>
      <c r="C581" s="55">
        <v>2.3592</v>
      </c>
      <c r="D581" s="55">
        <v>2.2435</v>
      </c>
      <c r="E581" s="55">
        <v>2.3822999999999999</v>
      </c>
      <c r="F581" s="55">
        <v>2.3129</v>
      </c>
    </row>
    <row r="582" spans="1:6">
      <c r="A582" s="56">
        <v>39293</v>
      </c>
      <c r="B582" s="55">
        <v>2.2532999999999999</v>
      </c>
      <c r="C582" s="55">
        <v>2.3549000000000002</v>
      </c>
      <c r="D582" s="55">
        <v>2.2395</v>
      </c>
      <c r="E582" s="55">
        <v>2.3780000000000001</v>
      </c>
      <c r="F582" s="55">
        <v>2.3087</v>
      </c>
    </row>
    <row r="583" spans="1:6">
      <c r="A583" s="56">
        <v>39294</v>
      </c>
      <c r="B583" s="55">
        <v>2.2429999999999999</v>
      </c>
      <c r="C583" s="55">
        <v>2.3441000000000001</v>
      </c>
      <c r="D583" s="55">
        <v>2.2292000000000001</v>
      </c>
      <c r="E583" s="55">
        <v>2.367</v>
      </c>
      <c r="F583" s="55">
        <v>2.2980999999999998</v>
      </c>
    </row>
    <row r="584" spans="1:6">
      <c r="A584" s="56">
        <v>39295</v>
      </c>
      <c r="B584" s="55">
        <v>2.2715000000000001</v>
      </c>
      <c r="C584" s="55">
        <v>2.3738999999999999</v>
      </c>
      <c r="D584" s="55">
        <v>2.2574999999999998</v>
      </c>
      <c r="E584" s="55">
        <v>2.3971</v>
      </c>
      <c r="F584" s="55">
        <v>2.3273000000000001</v>
      </c>
    </row>
    <row r="585" spans="1:6">
      <c r="A585" s="56">
        <v>39296</v>
      </c>
      <c r="B585" s="55">
        <v>2.2521</v>
      </c>
      <c r="C585" s="55">
        <v>2.3536999999999999</v>
      </c>
      <c r="D585" s="55">
        <v>2.2383000000000002</v>
      </c>
      <c r="E585" s="55">
        <v>2.3767</v>
      </c>
      <c r="F585" s="55">
        <v>2.3075000000000001</v>
      </c>
    </row>
    <row r="586" spans="1:6">
      <c r="A586" s="56">
        <v>39297</v>
      </c>
      <c r="B586" s="55">
        <v>2.242</v>
      </c>
      <c r="C586" s="55">
        <v>2.343</v>
      </c>
      <c r="D586" s="55">
        <v>2.2282000000000002</v>
      </c>
      <c r="E586" s="55">
        <v>2.3660000000000001</v>
      </c>
      <c r="F586" s="55">
        <v>2.2970999999999999</v>
      </c>
    </row>
    <row r="587" spans="1:6">
      <c r="A587" s="56">
        <v>39298</v>
      </c>
      <c r="B587" s="55">
        <v>2.242</v>
      </c>
      <c r="C587" s="55">
        <v>2.343</v>
      </c>
      <c r="D587" s="55">
        <v>2.2282000000000002</v>
      </c>
      <c r="E587" s="55">
        <v>2.3660000000000001</v>
      </c>
      <c r="F587" s="55">
        <v>2.2970999999999999</v>
      </c>
    </row>
    <row r="588" spans="1:6">
      <c r="A588" s="56">
        <v>39299</v>
      </c>
      <c r="B588" s="55">
        <v>2.242</v>
      </c>
      <c r="C588" s="55">
        <v>2.343</v>
      </c>
      <c r="D588" s="55">
        <v>2.2282000000000002</v>
      </c>
      <c r="E588" s="55">
        <v>2.3660000000000001</v>
      </c>
      <c r="F588" s="55">
        <v>2.2970999999999999</v>
      </c>
    </row>
    <row r="589" spans="1:6">
      <c r="A589" s="56">
        <v>39300</v>
      </c>
      <c r="B589" s="55">
        <v>2.2591999999999999</v>
      </c>
      <c r="C589" s="55">
        <v>2.3611</v>
      </c>
      <c r="D589" s="55">
        <v>2.2452999999999999</v>
      </c>
      <c r="E589" s="55">
        <v>2.3841999999999999</v>
      </c>
      <c r="F589" s="55">
        <v>2.3148</v>
      </c>
    </row>
    <row r="590" spans="1:6">
      <c r="A590" s="56">
        <v>39301</v>
      </c>
      <c r="B590" s="55">
        <v>2.2507000000000001</v>
      </c>
      <c r="C590" s="55">
        <v>2.3521999999999998</v>
      </c>
      <c r="D590" s="55">
        <v>2.2368999999999999</v>
      </c>
      <c r="E590" s="55">
        <v>2.3753000000000002</v>
      </c>
      <c r="F590" s="55">
        <v>2.3060999999999998</v>
      </c>
    </row>
    <row r="591" spans="1:6">
      <c r="A591" s="56">
        <v>39302</v>
      </c>
      <c r="B591" s="55">
        <v>2.2433000000000001</v>
      </c>
      <c r="C591" s="55">
        <v>2.3443999999999998</v>
      </c>
      <c r="D591" s="55">
        <v>2.2294999999999998</v>
      </c>
      <c r="E591" s="55">
        <v>2.3673999999999999</v>
      </c>
      <c r="F591" s="55">
        <v>2.2984</v>
      </c>
    </row>
    <row r="592" spans="1:6">
      <c r="A592" s="56">
        <v>39303</v>
      </c>
      <c r="B592" s="55">
        <v>2.2505000000000002</v>
      </c>
      <c r="C592" s="55">
        <v>2.3519000000000001</v>
      </c>
      <c r="D592" s="55">
        <v>2.2366000000000001</v>
      </c>
      <c r="E592" s="55">
        <v>2.375</v>
      </c>
      <c r="F592" s="55">
        <v>2.3058000000000001</v>
      </c>
    </row>
    <row r="593" spans="1:6">
      <c r="A593" s="56">
        <v>39304</v>
      </c>
      <c r="B593" s="55">
        <v>2.2576000000000001</v>
      </c>
      <c r="C593" s="55">
        <v>2.3593999999999999</v>
      </c>
      <c r="D593" s="55">
        <v>2.2437</v>
      </c>
      <c r="E593" s="55">
        <v>2.3824999999999998</v>
      </c>
      <c r="F593" s="55">
        <v>2.3130999999999999</v>
      </c>
    </row>
    <row r="594" spans="1:6">
      <c r="A594" s="56">
        <v>39305</v>
      </c>
      <c r="B594" s="55">
        <v>2.2576000000000001</v>
      </c>
      <c r="C594" s="55">
        <v>2.3593999999999999</v>
      </c>
      <c r="D594" s="55">
        <v>2.2437</v>
      </c>
      <c r="E594" s="55">
        <v>2.3824999999999998</v>
      </c>
      <c r="F594" s="55">
        <v>2.3130999999999999</v>
      </c>
    </row>
    <row r="595" spans="1:6">
      <c r="A595" s="56">
        <v>39306</v>
      </c>
      <c r="B595" s="55">
        <v>2.2576000000000001</v>
      </c>
      <c r="C595" s="55">
        <v>2.3593999999999999</v>
      </c>
      <c r="D595" s="55">
        <v>2.2437</v>
      </c>
      <c r="E595" s="55">
        <v>2.3824999999999998</v>
      </c>
      <c r="F595" s="55">
        <v>2.3130999999999999</v>
      </c>
    </row>
    <row r="596" spans="1:6">
      <c r="A596" s="56">
        <v>39307</v>
      </c>
      <c r="B596" s="55">
        <v>2.2425999999999999</v>
      </c>
      <c r="C596" s="55">
        <v>2.3437000000000001</v>
      </c>
      <c r="D596" s="55">
        <v>2.2288000000000001</v>
      </c>
      <c r="E596" s="55">
        <v>2.3666999999999998</v>
      </c>
      <c r="F596" s="55">
        <v>2.2978000000000001</v>
      </c>
    </row>
    <row r="597" spans="1:6">
      <c r="A597" s="56">
        <v>39308</v>
      </c>
      <c r="B597" s="55">
        <v>2.2502</v>
      </c>
      <c r="C597" s="55">
        <v>2.3515999999999999</v>
      </c>
      <c r="D597" s="55">
        <v>2.2364000000000002</v>
      </c>
      <c r="E597" s="55">
        <v>2.3746999999999998</v>
      </c>
      <c r="F597" s="55">
        <v>2.3054999999999999</v>
      </c>
    </row>
    <row r="598" spans="1:6">
      <c r="A598" s="56">
        <v>39309</v>
      </c>
      <c r="B598" s="55">
        <v>2.2502</v>
      </c>
      <c r="C598" s="55">
        <v>2.3515999999999999</v>
      </c>
      <c r="D598" s="55">
        <v>2.2364000000000002</v>
      </c>
      <c r="E598" s="55">
        <v>2.3746999999999998</v>
      </c>
      <c r="F598" s="55">
        <v>2.3054999999999999</v>
      </c>
    </row>
    <row r="599" spans="1:6">
      <c r="A599" s="56">
        <v>39310</v>
      </c>
      <c r="B599" s="55">
        <v>2.2884000000000002</v>
      </c>
      <c r="C599" s="55">
        <v>2.3915999999999999</v>
      </c>
      <c r="D599" s="55">
        <v>2.2744</v>
      </c>
      <c r="E599" s="55">
        <v>2.4150999999999998</v>
      </c>
      <c r="F599" s="55">
        <v>2.3447</v>
      </c>
    </row>
    <row r="600" spans="1:6">
      <c r="A600" s="56">
        <v>39311</v>
      </c>
      <c r="B600" s="55">
        <v>2.2909999999999999</v>
      </c>
      <c r="C600" s="55">
        <v>2.3942999999999999</v>
      </c>
      <c r="D600" s="55">
        <v>2.2770000000000001</v>
      </c>
      <c r="E600" s="55">
        <v>2.4178000000000002</v>
      </c>
      <c r="F600" s="55">
        <v>2.3473999999999999</v>
      </c>
    </row>
    <row r="601" spans="1:6">
      <c r="A601" s="56">
        <v>39312</v>
      </c>
      <c r="B601" s="55">
        <v>2.2909999999999999</v>
      </c>
      <c r="C601" s="55">
        <v>2.3942999999999999</v>
      </c>
      <c r="D601" s="55">
        <v>2.2770000000000001</v>
      </c>
      <c r="E601" s="55">
        <v>2.4178000000000002</v>
      </c>
      <c r="F601" s="55">
        <v>2.3473999999999999</v>
      </c>
    </row>
    <row r="602" spans="1:6">
      <c r="A602" s="56">
        <v>39313</v>
      </c>
      <c r="B602" s="55">
        <v>2.2909999999999999</v>
      </c>
      <c r="C602" s="55">
        <v>2.3942999999999999</v>
      </c>
      <c r="D602" s="55">
        <v>2.2770000000000001</v>
      </c>
      <c r="E602" s="55">
        <v>2.4178000000000002</v>
      </c>
      <c r="F602" s="55">
        <v>2.3473999999999999</v>
      </c>
    </row>
    <row r="603" spans="1:6">
      <c r="A603" s="56">
        <v>39314</v>
      </c>
      <c r="B603" s="55">
        <v>2.2921999999999998</v>
      </c>
      <c r="C603" s="55">
        <v>2.3955000000000002</v>
      </c>
      <c r="D603" s="55">
        <v>2.2780999999999998</v>
      </c>
      <c r="E603" s="55">
        <v>2.419</v>
      </c>
      <c r="F603" s="55">
        <v>2.3485999999999998</v>
      </c>
    </row>
    <row r="604" spans="1:6">
      <c r="A604" s="56">
        <v>39315</v>
      </c>
      <c r="B604" s="55">
        <v>2.3086000000000002</v>
      </c>
      <c r="C604" s="55">
        <v>2.4125999999999999</v>
      </c>
      <c r="D604" s="55">
        <v>2.2944</v>
      </c>
      <c r="E604" s="55">
        <v>2.4363000000000001</v>
      </c>
      <c r="F604" s="55">
        <v>2.3653</v>
      </c>
    </row>
    <row r="605" spans="1:6">
      <c r="A605" s="56">
        <v>39316</v>
      </c>
      <c r="B605" s="55">
        <v>2.3121</v>
      </c>
      <c r="C605" s="55">
        <v>2.4163000000000001</v>
      </c>
      <c r="D605" s="55">
        <v>2.2978999999999998</v>
      </c>
      <c r="E605" s="55">
        <v>2.44</v>
      </c>
      <c r="F605" s="55">
        <v>2.3689</v>
      </c>
    </row>
    <row r="606" spans="1:6">
      <c r="A606" s="56">
        <v>39317</v>
      </c>
      <c r="B606" s="55">
        <v>2.2858999999999998</v>
      </c>
      <c r="C606" s="55">
        <v>2.3889</v>
      </c>
      <c r="D606" s="55">
        <v>2.2717999999999998</v>
      </c>
      <c r="E606" s="55">
        <v>2.4123999999999999</v>
      </c>
      <c r="F606" s="55">
        <v>2.3420999999999998</v>
      </c>
    </row>
    <row r="607" spans="1:6">
      <c r="A607" s="56">
        <v>39318</v>
      </c>
      <c r="B607" s="55">
        <v>2.2913000000000001</v>
      </c>
      <c r="C607" s="55">
        <v>2.3946000000000001</v>
      </c>
      <c r="D607" s="55">
        <v>2.2772000000000001</v>
      </c>
      <c r="E607" s="55">
        <v>2.4180999999999999</v>
      </c>
      <c r="F607" s="55">
        <v>2.3475999999999999</v>
      </c>
    </row>
    <row r="608" spans="1:6">
      <c r="A608" s="56">
        <v>39319</v>
      </c>
      <c r="B608" s="55">
        <v>2.2913000000000001</v>
      </c>
      <c r="C608" s="55">
        <v>2.3946000000000001</v>
      </c>
      <c r="D608" s="55">
        <v>2.2772000000000001</v>
      </c>
      <c r="E608" s="55">
        <v>2.4180999999999999</v>
      </c>
      <c r="F608" s="55">
        <v>2.3475999999999999</v>
      </c>
    </row>
    <row r="609" spans="1:6">
      <c r="A609" s="56">
        <v>39320</v>
      </c>
      <c r="B609" s="55">
        <v>2.2913000000000001</v>
      </c>
      <c r="C609" s="55">
        <v>2.3946000000000001</v>
      </c>
      <c r="D609" s="55">
        <v>2.2772000000000001</v>
      </c>
      <c r="E609" s="55">
        <v>2.4180999999999999</v>
      </c>
      <c r="F609" s="55">
        <v>2.3475999999999999</v>
      </c>
    </row>
    <row r="610" spans="1:6">
      <c r="A610" s="56">
        <v>39321</v>
      </c>
      <c r="B610" s="55">
        <v>2.2785000000000002</v>
      </c>
      <c r="C610" s="55">
        <v>2.3812000000000002</v>
      </c>
      <c r="D610" s="55">
        <v>2.2645</v>
      </c>
      <c r="E610" s="55">
        <v>2.4045999999999998</v>
      </c>
      <c r="F610" s="55">
        <v>2.3344999999999998</v>
      </c>
    </row>
    <row r="611" spans="1:6">
      <c r="A611" s="56">
        <v>39322</v>
      </c>
      <c r="B611" s="55">
        <v>2.2810000000000001</v>
      </c>
      <c r="C611" s="55">
        <v>2.3837999999999999</v>
      </c>
      <c r="D611" s="55">
        <v>2.2669999999999999</v>
      </c>
      <c r="E611" s="55">
        <v>2.4072</v>
      </c>
      <c r="F611" s="55">
        <v>2.3371</v>
      </c>
    </row>
    <row r="612" spans="1:6">
      <c r="A612" s="56">
        <v>39323</v>
      </c>
      <c r="B612" s="55">
        <v>2.2915000000000001</v>
      </c>
      <c r="C612" s="55">
        <v>2.3948</v>
      </c>
      <c r="D612" s="55">
        <v>2.2774000000000001</v>
      </c>
      <c r="E612" s="55">
        <v>2.4182999999999999</v>
      </c>
      <c r="F612" s="55">
        <v>2.3479000000000001</v>
      </c>
    </row>
    <row r="613" spans="1:6">
      <c r="A613" s="56">
        <v>39324</v>
      </c>
      <c r="B613" s="55">
        <v>2.2822</v>
      </c>
      <c r="C613" s="55">
        <v>2.3849999999999998</v>
      </c>
      <c r="D613" s="55">
        <v>2.2681</v>
      </c>
      <c r="E613" s="55">
        <v>2.4083999999999999</v>
      </c>
      <c r="F613" s="55">
        <v>2.3382999999999998</v>
      </c>
    </row>
    <row r="614" spans="1:6">
      <c r="A614" s="56">
        <v>39325</v>
      </c>
      <c r="B614" s="55">
        <v>2.2671999999999999</v>
      </c>
      <c r="C614" s="55">
        <v>2.3694000000000002</v>
      </c>
      <c r="D614" s="55">
        <v>2.2532999999999999</v>
      </c>
      <c r="E614" s="55">
        <v>2.3927</v>
      </c>
      <c r="F614" s="55">
        <v>2.323</v>
      </c>
    </row>
    <row r="615" spans="1:6">
      <c r="A615" s="56">
        <v>39326</v>
      </c>
      <c r="B615" s="55">
        <v>2.2671999999999999</v>
      </c>
      <c r="C615" s="55">
        <v>2.3694000000000002</v>
      </c>
      <c r="D615" s="55">
        <v>2.2532999999999999</v>
      </c>
      <c r="E615" s="55">
        <v>2.3927</v>
      </c>
      <c r="F615" s="55">
        <v>2.323</v>
      </c>
    </row>
    <row r="616" spans="1:6">
      <c r="A616" s="56">
        <v>39327</v>
      </c>
      <c r="B616" s="55">
        <v>2.2671999999999999</v>
      </c>
      <c r="C616" s="55">
        <v>2.3694000000000002</v>
      </c>
      <c r="D616" s="55">
        <v>2.2532999999999999</v>
      </c>
      <c r="E616" s="55">
        <v>2.3927</v>
      </c>
      <c r="F616" s="55">
        <v>2.323</v>
      </c>
    </row>
    <row r="617" spans="1:6">
      <c r="A617" s="56">
        <v>39328</v>
      </c>
      <c r="B617" s="55">
        <v>2.2658999999999998</v>
      </c>
      <c r="C617" s="55">
        <v>2.3681000000000001</v>
      </c>
      <c r="D617" s="55">
        <v>2.2519999999999998</v>
      </c>
      <c r="E617" s="55">
        <v>2.3913000000000002</v>
      </c>
      <c r="F617" s="55">
        <v>2.3216999999999999</v>
      </c>
    </row>
    <row r="618" spans="1:6">
      <c r="A618" s="56">
        <v>39329</v>
      </c>
      <c r="B618" s="55">
        <v>2.2637</v>
      </c>
      <c r="C618" s="55">
        <v>2.3658000000000001</v>
      </c>
      <c r="D618" s="55">
        <v>2.2498</v>
      </c>
      <c r="E618" s="55">
        <v>2.3889999999999998</v>
      </c>
      <c r="F618" s="55">
        <v>2.3193999999999999</v>
      </c>
    </row>
    <row r="619" spans="1:6">
      <c r="A619" s="56">
        <v>39330</v>
      </c>
      <c r="B619" s="55">
        <v>2.2662</v>
      </c>
      <c r="C619" s="55">
        <v>2.3683999999999998</v>
      </c>
      <c r="D619" s="55">
        <v>2.2523</v>
      </c>
      <c r="E619" s="55">
        <v>2.3915999999999999</v>
      </c>
      <c r="F619" s="55">
        <v>2.3220000000000001</v>
      </c>
    </row>
    <row r="620" spans="1:6">
      <c r="A620" s="56">
        <v>39331</v>
      </c>
      <c r="B620" s="55">
        <v>2.2702</v>
      </c>
      <c r="C620" s="55">
        <v>2.3725999999999998</v>
      </c>
      <c r="D620" s="55">
        <v>2.2563</v>
      </c>
      <c r="E620" s="55">
        <v>2.3957999999999999</v>
      </c>
      <c r="F620" s="55">
        <v>2.3260000000000001</v>
      </c>
    </row>
    <row r="621" spans="1:6">
      <c r="A621" s="56">
        <v>39332</v>
      </c>
      <c r="B621" s="55">
        <v>2.2639999999999998</v>
      </c>
      <c r="C621" s="55">
        <v>2.3660999999999999</v>
      </c>
      <c r="D621" s="55">
        <v>2.2501000000000002</v>
      </c>
      <c r="E621" s="55">
        <v>2.3893</v>
      </c>
      <c r="F621" s="55">
        <v>2.3197000000000001</v>
      </c>
    </row>
    <row r="622" spans="1:6">
      <c r="A622" s="56">
        <v>39333</v>
      </c>
      <c r="B622" s="55">
        <v>2.2639999999999998</v>
      </c>
      <c r="C622" s="55">
        <v>2.3660999999999999</v>
      </c>
      <c r="D622" s="55">
        <v>2.2501000000000002</v>
      </c>
      <c r="E622" s="55">
        <v>2.3893</v>
      </c>
      <c r="F622" s="55">
        <v>2.3197000000000001</v>
      </c>
    </row>
    <row r="623" spans="1:6">
      <c r="A623" s="56">
        <v>39334</v>
      </c>
      <c r="B623" s="55">
        <v>2.2639999999999998</v>
      </c>
      <c r="C623" s="55">
        <v>2.3660999999999999</v>
      </c>
      <c r="D623" s="55">
        <v>2.2501000000000002</v>
      </c>
      <c r="E623" s="55">
        <v>2.3893</v>
      </c>
      <c r="F623" s="55">
        <v>2.3197000000000001</v>
      </c>
    </row>
    <row r="624" spans="1:6">
      <c r="A624" s="56">
        <v>39335</v>
      </c>
      <c r="B624" s="55">
        <v>2.2776999999999998</v>
      </c>
      <c r="C624" s="55">
        <v>2.3803999999999998</v>
      </c>
      <c r="D624" s="55">
        <v>2.2637</v>
      </c>
      <c r="E624" s="55">
        <v>2.4037000000000002</v>
      </c>
      <c r="F624" s="55">
        <v>2.3336999999999999</v>
      </c>
    </row>
    <row r="625" spans="1:6">
      <c r="A625" s="56">
        <v>39336</v>
      </c>
      <c r="B625" s="55">
        <v>2.2599999999999998</v>
      </c>
      <c r="C625" s="55">
        <v>2.3618999999999999</v>
      </c>
      <c r="D625" s="55">
        <v>2.2461000000000002</v>
      </c>
      <c r="E625" s="55">
        <v>2.3851</v>
      </c>
      <c r="F625" s="55">
        <v>2.3155999999999999</v>
      </c>
    </row>
    <row r="626" spans="1:6">
      <c r="A626" s="56">
        <v>39337</v>
      </c>
      <c r="B626" s="55">
        <v>2.2416</v>
      </c>
      <c r="C626" s="55">
        <v>2.3426999999999998</v>
      </c>
      <c r="D626" s="55">
        <v>2.2277999999999998</v>
      </c>
      <c r="E626" s="55">
        <v>2.3656999999999999</v>
      </c>
      <c r="F626" s="55">
        <v>2.2968000000000002</v>
      </c>
    </row>
    <row r="627" spans="1:6">
      <c r="A627" s="56">
        <v>39338</v>
      </c>
      <c r="B627" s="55">
        <v>2.2462</v>
      </c>
      <c r="C627" s="55">
        <v>2.3475000000000001</v>
      </c>
      <c r="D627" s="55">
        <v>2.2324000000000002</v>
      </c>
      <c r="E627" s="55">
        <v>2.3704999999999998</v>
      </c>
      <c r="F627" s="55">
        <v>2.3014000000000001</v>
      </c>
    </row>
    <row r="628" spans="1:6">
      <c r="A628" s="56">
        <v>39339</v>
      </c>
      <c r="B628" s="55">
        <v>2.2423000000000002</v>
      </c>
      <c r="C628" s="55">
        <v>2.3433999999999999</v>
      </c>
      <c r="D628" s="55">
        <v>2.2284999999999999</v>
      </c>
      <c r="E628" s="55">
        <v>2.3664000000000001</v>
      </c>
      <c r="F628" s="55">
        <v>2.2974000000000001</v>
      </c>
    </row>
    <row r="629" spans="1:6">
      <c r="A629" s="56">
        <v>39340</v>
      </c>
      <c r="B629" s="55">
        <v>2.2423000000000002</v>
      </c>
      <c r="C629" s="55">
        <v>2.3433999999999999</v>
      </c>
      <c r="D629" s="55">
        <v>2.2284999999999999</v>
      </c>
      <c r="E629" s="55">
        <v>2.3664000000000001</v>
      </c>
      <c r="F629" s="55">
        <v>2.2974000000000001</v>
      </c>
    </row>
    <row r="630" spans="1:6">
      <c r="A630" s="56">
        <v>39341</v>
      </c>
      <c r="B630" s="55">
        <v>2.2423000000000002</v>
      </c>
      <c r="C630" s="55">
        <v>2.3433999999999999</v>
      </c>
      <c r="D630" s="55">
        <v>2.2284999999999999</v>
      </c>
      <c r="E630" s="55">
        <v>2.3664000000000001</v>
      </c>
      <c r="F630" s="55">
        <v>2.2974000000000001</v>
      </c>
    </row>
    <row r="631" spans="1:6">
      <c r="A631" s="56">
        <v>39342</v>
      </c>
      <c r="B631" s="55">
        <v>2.2385000000000002</v>
      </c>
      <c r="C631" s="55">
        <v>2.3393999999999999</v>
      </c>
      <c r="D631" s="55">
        <v>2.2248000000000001</v>
      </c>
      <c r="E631" s="55">
        <v>2.3624000000000001</v>
      </c>
      <c r="F631" s="55">
        <v>2.2936000000000001</v>
      </c>
    </row>
    <row r="632" spans="1:6">
      <c r="A632" s="56">
        <v>39343</v>
      </c>
      <c r="B632" s="55">
        <v>2.2456</v>
      </c>
      <c r="C632" s="55">
        <v>2.3469000000000002</v>
      </c>
      <c r="D632" s="55">
        <v>2.2317999999999998</v>
      </c>
      <c r="E632" s="55">
        <v>2.3698999999999999</v>
      </c>
      <c r="F632" s="55">
        <v>2.3008999999999999</v>
      </c>
    </row>
    <row r="633" spans="1:6">
      <c r="A633" s="56">
        <v>39344</v>
      </c>
      <c r="B633" s="55">
        <v>2.2299000000000002</v>
      </c>
      <c r="C633" s="55">
        <v>2.3304</v>
      </c>
      <c r="D633" s="55">
        <v>2.2162000000000002</v>
      </c>
      <c r="E633" s="55">
        <v>2.3532000000000002</v>
      </c>
      <c r="F633" s="55">
        <v>2.2847</v>
      </c>
    </row>
    <row r="634" spans="1:6">
      <c r="A634" s="56">
        <v>39345</v>
      </c>
      <c r="B634" s="55">
        <v>2.2265000000000001</v>
      </c>
      <c r="C634" s="55">
        <v>2.3269000000000002</v>
      </c>
      <c r="D634" s="55">
        <v>2.2128000000000001</v>
      </c>
      <c r="E634" s="55">
        <v>2.3496999999999999</v>
      </c>
      <c r="F634" s="55">
        <v>2.2812999999999999</v>
      </c>
    </row>
    <row r="635" spans="1:6">
      <c r="A635" s="56">
        <v>39346</v>
      </c>
      <c r="B635" s="55">
        <v>2.2315</v>
      </c>
      <c r="C635" s="55">
        <v>2.3321000000000001</v>
      </c>
      <c r="D635" s="55">
        <v>2.2178</v>
      </c>
      <c r="E635" s="55">
        <v>2.355</v>
      </c>
      <c r="F635" s="55">
        <v>2.2864</v>
      </c>
    </row>
    <row r="636" spans="1:6">
      <c r="A636" s="56">
        <v>39347</v>
      </c>
      <c r="B636" s="55">
        <v>2.2315</v>
      </c>
      <c r="C636" s="55">
        <v>2.3321000000000001</v>
      </c>
      <c r="D636" s="55">
        <v>2.2178</v>
      </c>
      <c r="E636" s="55">
        <v>2.355</v>
      </c>
      <c r="F636" s="55">
        <v>2.2864</v>
      </c>
    </row>
    <row r="637" spans="1:6">
      <c r="A637" s="56">
        <v>39348</v>
      </c>
      <c r="B637" s="55">
        <v>2.2315</v>
      </c>
      <c r="C637" s="55">
        <v>2.3321000000000001</v>
      </c>
      <c r="D637" s="55">
        <v>2.2178</v>
      </c>
      <c r="E637" s="55">
        <v>2.355</v>
      </c>
      <c r="F637" s="55">
        <v>2.2864</v>
      </c>
    </row>
    <row r="638" spans="1:6">
      <c r="A638" s="56">
        <v>39349</v>
      </c>
      <c r="B638" s="55">
        <v>2.2223999999999999</v>
      </c>
      <c r="C638" s="55">
        <v>2.3224999999999998</v>
      </c>
      <c r="D638" s="55">
        <v>2.2086999999999999</v>
      </c>
      <c r="E638" s="55">
        <v>2.3452999999999999</v>
      </c>
      <c r="F638" s="55">
        <v>2.2770000000000001</v>
      </c>
    </row>
    <row r="639" spans="1:6">
      <c r="A639" s="56">
        <v>39350</v>
      </c>
      <c r="B639" s="55">
        <v>2.2242000000000002</v>
      </c>
      <c r="C639" s="55">
        <v>2.3245</v>
      </c>
      <c r="D639" s="55">
        <v>2.2105999999999999</v>
      </c>
      <c r="E639" s="55">
        <v>2.3473000000000002</v>
      </c>
      <c r="F639" s="55">
        <v>2.2789000000000001</v>
      </c>
    </row>
    <row r="640" spans="1:6">
      <c r="A640" s="56">
        <v>39351</v>
      </c>
      <c r="B640" s="55">
        <v>2.2309999999999999</v>
      </c>
      <c r="C640" s="55">
        <v>2.3315999999999999</v>
      </c>
      <c r="D640" s="55">
        <v>2.2172999999999998</v>
      </c>
      <c r="E640" s="55">
        <v>2.3544</v>
      </c>
      <c r="F640" s="55">
        <v>2.2858999999999998</v>
      </c>
    </row>
    <row r="641" spans="1:6">
      <c r="A641" s="56">
        <v>39352</v>
      </c>
      <c r="B641" s="55">
        <v>2.2282000000000002</v>
      </c>
      <c r="C641" s="55">
        <v>2.3285999999999998</v>
      </c>
      <c r="D641" s="55">
        <v>2.2145000000000001</v>
      </c>
      <c r="E641" s="55">
        <v>2.3515000000000001</v>
      </c>
      <c r="F641" s="55">
        <v>2.2829999999999999</v>
      </c>
    </row>
    <row r="642" spans="1:6">
      <c r="A642" s="56">
        <v>39353</v>
      </c>
      <c r="B642" s="55">
        <v>2.2246000000000001</v>
      </c>
      <c r="C642" s="55">
        <v>2.3249</v>
      </c>
      <c r="D642" s="55">
        <v>2.2109000000000001</v>
      </c>
      <c r="E642" s="55">
        <v>2.3477000000000001</v>
      </c>
      <c r="F642" s="55">
        <v>2.2793000000000001</v>
      </c>
    </row>
    <row r="643" spans="1:6">
      <c r="A643" s="56">
        <v>39354</v>
      </c>
      <c r="B643" s="55">
        <v>2.2246000000000001</v>
      </c>
      <c r="C643" s="55">
        <v>2.3249</v>
      </c>
      <c r="D643" s="55">
        <v>2.2109000000000001</v>
      </c>
      <c r="E643" s="55">
        <v>2.3477000000000001</v>
      </c>
      <c r="F643" s="55">
        <v>2.2793000000000001</v>
      </c>
    </row>
    <row r="644" spans="1:6">
      <c r="A644" s="56">
        <v>39355</v>
      </c>
      <c r="B644" s="55">
        <v>2.2246000000000001</v>
      </c>
      <c r="C644" s="55">
        <v>2.3249</v>
      </c>
      <c r="D644" s="55">
        <v>2.2109000000000001</v>
      </c>
      <c r="E644" s="55">
        <v>2.3477000000000001</v>
      </c>
      <c r="F644" s="55">
        <v>2.2793000000000001</v>
      </c>
    </row>
    <row r="645" spans="1:6">
      <c r="A645" s="56">
        <v>39356</v>
      </c>
      <c r="B645" s="55">
        <v>2.2122000000000002</v>
      </c>
      <c r="C645" s="55">
        <v>2.3119000000000001</v>
      </c>
      <c r="D645" s="55">
        <v>2.1985999999999999</v>
      </c>
      <c r="E645" s="55">
        <v>2.3346</v>
      </c>
      <c r="F645" s="55">
        <v>2.2665999999999999</v>
      </c>
    </row>
    <row r="646" spans="1:6">
      <c r="A646" s="56">
        <v>39357</v>
      </c>
      <c r="B646" s="55">
        <v>2.2073</v>
      </c>
      <c r="C646" s="55">
        <v>2.3069000000000002</v>
      </c>
      <c r="D646" s="55">
        <v>2.1938</v>
      </c>
      <c r="E646" s="55">
        <v>2.3294999999999999</v>
      </c>
      <c r="F646" s="55">
        <v>2.2616000000000001</v>
      </c>
    </row>
    <row r="647" spans="1:6">
      <c r="A647" s="56">
        <v>39358</v>
      </c>
      <c r="B647" s="55">
        <v>2.2111999999999998</v>
      </c>
      <c r="C647" s="55">
        <v>2.3109000000000002</v>
      </c>
      <c r="D647" s="55">
        <v>2.1976</v>
      </c>
      <c r="E647" s="55">
        <v>2.3334999999999999</v>
      </c>
      <c r="F647" s="55">
        <v>2.2656000000000001</v>
      </c>
    </row>
    <row r="648" spans="1:6">
      <c r="A648" s="56">
        <v>39359</v>
      </c>
      <c r="B648" s="55">
        <v>2.2164000000000001</v>
      </c>
      <c r="C648" s="55">
        <v>2.3163</v>
      </c>
      <c r="D648" s="55">
        <v>2.2027999999999999</v>
      </c>
      <c r="E648" s="55">
        <v>2.339</v>
      </c>
      <c r="F648" s="55">
        <v>2.2709000000000001</v>
      </c>
    </row>
    <row r="649" spans="1:6">
      <c r="A649" s="56">
        <v>39360</v>
      </c>
      <c r="B649" s="55">
        <v>2.214</v>
      </c>
      <c r="C649" s="55">
        <v>2.3138000000000001</v>
      </c>
      <c r="D649" s="55">
        <v>2.2002999999999999</v>
      </c>
      <c r="E649" s="55">
        <v>2.3363999999999998</v>
      </c>
      <c r="F649" s="55">
        <v>2.2684000000000002</v>
      </c>
    </row>
    <row r="650" spans="1:6">
      <c r="A650" s="56">
        <v>39361</v>
      </c>
      <c r="B650" s="55">
        <v>2.214</v>
      </c>
      <c r="C650" s="55">
        <v>2.3138000000000001</v>
      </c>
      <c r="D650" s="55">
        <v>2.2002999999999999</v>
      </c>
      <c r="E650" s="55">
        <v>2.3363999999999998</v>
      </c>
      <c r="F650" s="55">
        <v>2.2684000000000002</v>
      </c>
    </row>
    <row r="651" spans="1:6">
      <c r="A651" s="56">
        <v>39362</v>
      </c>
      <c r="B651" s="55">
        <v>2.214</v>
      </c>
      <c r="C651" s="55">
        <v>2.3138000000000001</v>
      </c>
      <c r="D651" s="55">
        <v>2.2002999999999999</v>
      </c>
      <c r="E651" s="55">
        <v>2.3363999999999998</v>
      </c>
      <c r="F651" s="55">
        <v>2.2684000000000002</v>
      </c>
    </row>
    <row r="652" spans="1:6">
      <c r="A652" s="56">
        <v>39363</v>
      </c>
      <c r="B652" s="55">
        <v>2.2054</v>
      </c>
      <c r="C652" s="55">
        <v>2.3048999999999999</v>
      </c>
      <c r="D652" s="55">
        <v>2.1919</v>
      </c>
      <c r="E652" s="55">
        <v>2.3275000000000001</v>
      </c>
      <c r="F652" s="55">
        <v>2.2597</v>
      </c>
    </row>
    <row r="653" spans="1:6">
      <c r="A653" s="56">
        <v>39364</v>
      </c>
      <c r="B653" s="55">
        <v>2.1999</v>
      </c>
      <c r="C653" s="55">
        <v>2.2989999999999999</v>
      </c>
      <c r="D653" s="55">
        <v>2.1863000000000001</v>
      </c>
      <c r="E653" s="55">
        <v>2.3216000000000001</v>
      </c>
      <c r="F653" s="55">
        <v>2.254</v>
      </c>
    </row>
    <row r="654" spans="1:6">
      <c r="A654" s="56">
        <v>39365</v>
      </c>
      <c r="B654" s="55">
        <v>2.1894</v>
      </c>
      <c r="C654" s="55">
        <v>2.2881</v>
      </c>
      <c r="D654" s="55">
        <v>2.1758999999999999</v>
      </c>
      <c r="E654" s="55">
        <v>2.3105000000000002</v>
      </c>
      <c r="F654" s="55">
        <v>2.2431999999999999</v>
      </c>
    </row>
    <row r="655" spans="1:6">
      <c r="A655" s="56">
        <v>39366</v>
      </c>
      <c r="B655" s="55">
        <v>2.1886999999999999</v>
      </c>
      <c r="C655" s="55">
        <v>2.2873999999999999</v>
      </c>
      <c r="D655" s="55">
        <v>2.1753</v>
      </c>
      <c r="E655" s="55">
        <v>2.3098000000000001</v>
      </c>
      <c r="F655" s="55">
        <v>2.2425999999999999</v>
      </c>
    </row>
    <row r="656" spans="1:6">
      <c r="A656" s="56">
        <v>39367</v>
      </c>
      <c r="B656" s="55">
        <v>2.1732</v>
      </c>
      <c r="C656" s="55">
        <v>2.2711000000000001</v>
      </c>
      <c r="D656" s="55">
        <v>2.1598000000000002</v>
      </c>
      <c r="E656" s="55">
        <v>2.2934000000000001</v>
      </c>
      <c r="F656" s="55">
        <v>2.2265999999999999</v>
      </c>
    </row>
    <row r="657" spans="1:6">
      <c r="A657" s="56">
        <v>39368</v>
      </c>
      <c r="B657" s="55">
        <v>2.1732</v>
      </c>
      <c r="C657" s="55">
        <v>2.2711000000000001</v>
      </c>
      <c r="D657" s="55">
        <v>2.1598000000000002</v>
      </c>
      <c r="E657" s="55">
        <v>2.2934000000000001</v>
      </c>
      <c r="F657" s="55">
        <v>2.2265999999999999</v>
      </c>
    </row>
    <row r="658" spans="1:6">
      <c r="A658" s="56">
        <v>39369</v>
      </c>
      <c r="B658" s="55">
        <v>2.1732</v>
      </c>
      <c r="C658" s="55">
        <v>2.2711000000000001</v>
      </c>
      <c r="D658" s="55">
        <v>2.1598000000000002</v>
      </c>
      <c r="E658" s="55">
        <v>2.2934000000000001</v>
      </c>
      <c r="F658" s="55">
        <v>2.2265999999999999</v>
      </c>
    </row>
    <row r="659" spans="1:6">
      <c r="A659" s="56">
        <v>39370</v>
      </c>
      <c r="B659" s="55">
        <v>2.1621000000000001</v>
      </c>
      <c r="C659" s="55">
        <v>2.2595999999999998</v>
      </c>
      <c r="D659" s="55">
        <v>2.1488</v>
      </c>
      <c r="E659" s="55">
        <v>2.2816999999999998</v>
      </c>
      <c r="F659" s="55">
        <v>2.2153</v>
      </c>
    </row>
    <row r="660" spans="1:6">
      <c r="A660" s="56">
        <v>39371</v>
      </c>
      <c r="B660" s="55">
        <v>2.1591</v>
      </c>
      <c r="C660" s="55">
        <v>2.2564000000000002</v>
      </c>
      <c r="D660" s="55">
        <v>2.1457999999999999</v>
      </c>
      <c r="E660" s="55">
        <v>2.2785000000000002</v>
      </c>
      <c r="F660" s="55">
        <v>2.2121</v>
      </c>
    </row>
    <row r="661" spans="1:6">
      <c r="A661" s="56">
        <v>39372</v>
      </c>
      <c r="B661" s="55">
        <v>2.1686999999999999</v>
      </c>
      <c r="C661" s="55">
        <v>2.2665000000000002</v>
      </c>
      <c r="D661" s="55">
        <v>2.1554000000000002</v>
      </c>
      <c r="E661" s="55">
        <v>2.2887</v>
      </c>
      <c r="F661" s="55">
        <v>2.222</v>
      </c>
    </row>
    <row r="662" spans="1:6">
      <c r="A662" s="56">
        <v>39373</v>
      </c>
      <c r="B662" s="55">
        <v>2.1589</v>
      </c>
      <c r="C662" s="55">
        <v>2.2563</v>
      </c>
      <c r="D662" s="55">
        <v>2.1457000000000002</v>
      </c>
      <c r="E662" s="55">
        <v>2.2784</v>
      </c>
      <c r="F662" s="55">
        <v>2.2120000000000002</v>
      </c>
    </row>
    <row r="663" spans="1:6">
      <c r="A663" s="56">
        <v>39374</v>
      </c>
      <c r="B663" s="55">
        <v>2.1402000000000001</v>
      </c>
      <c r="C663" s="55">
        <v>2.2366999999999999</v>
      </c>
      <c r="D663" s="55">
        <v>2.1269999999999998</v>
      </c>
      <c r="E663" s="55">
        <v>2.2585999999999999</v>
      </c>
      <c r="F663" s="55">
        <v>2.1928000000000001</v>
      </c>
    </row>
    <row r="664" spans="1:6">
      <c r="A664" s="56">
        <v>39375</v>
      </c>
      <c r="B664" s="55">
        <v>2.1402000000000001</v>
      </c>
      <c r="C664" s="55">
        <v>2.2366999999999999</v>
      </c>
      <c r="D664" s="55">
        <v>2.1269999999999998</v>
      </c>
      <c r="E664" s="55">
        <v>2.2585999999999999</v>
      </c>
      <c r="F664" s="55">
        <v>2.1928000000000001</v>
      </c>
    </row>
    <row r="665" spans="1:6">
      <c r="A665" s="56">
        <v>39376</v>
      </c>
      <c r="B665" s="55">
        <v>2.1402000000000001</v>
      </c>
      <c r="C665" s="55">
        <v>2.2366999999999999</v>
      </c>
      <c r="D665" s="55">
        <v>2.1269999999999998</v>
      </c>
      <c r="E665" s="55">
        <v>2.2585999999999999</v>
      </c>
      <c r="F665" s="55">
        <v>2.1928000000000001</v>
      </c>
    </row>
    <row r="666" spans="1:6">
      <c r="A666" s="56">
        <v>39377</v>
      </c>
      <c r="B666" s="55">
        <v>2.1680000000000001</v>
      </c>
      <c r="C666" s="55">
        <v>2.2656999999999998</v>
      </c>
      <c r="D666" s="55">
        <v>2.1545999999999998</v>
      </c>
      <c r="E666" s="55">
        <v>2.2879</v>
      </c>
      <c r="F666" s="55">
        <v>2.2212999999999998</v>
      </c>
    </row>
    <row r="667" spans="1:6">
      <c r="A667" s="56">
        <v>39378</v>
      </c>
      <c r="B667" s="55">
        <v>2.1341000000000001</v>
      </c>
      <c r="C667" s="55">
        <v>2.2303000000000002</v>
      </c>
      <c r="D667" s="55">
        <v>2.121</v>
      </c>
      <c r="E667" s="55">
        <v>2.2522000000000002</v>
      </c>
      <c r="F667" s="55">
        <v>2.1865999999999999</v>
      </c>
    </row>
    <row r="668" spans="1:6">
      <c r="A668" s="56">
        <v>39379</v>
      </c>
      <c r="B668" s="55">
        <v>2.1404000000000001</v>
      </c>
      <c r="C668" s="55">
        <v>2.2368999999999999</v>
      </c>
      <c r="D668" s="55">
        <v>2.1272000000000002</v>
      </c>
      <c r="E668" s="55">
        <v>2.2587999999999999</v>
      </c>
      <c r="F668" s="55">
        <v>2.1930000000000001</v>
      </c>
    </row>
    <row r="669" spans="1:6">
      <c r="A669" s="56">
        <v>39380</v>
      </c>
      <c r="B669" s="55">
        <v>2.1232000000000002</v>
      </c>
      <c r="C669" s="55">
        <v>2.2189999999999999</v>
      </c>
      <c r="D669" s="55">
        <v>2.1101999999999999</v>
      </c>
      <c r="E669" s="55">
        <v>2.2406999999999999</v>
      </c>
      <c r="F669" s="55">
        <v>2.1753999999999998</v>
      </c>
    </row>
    <row r="670" spans="1:6">
      <c r="A670" s="56">
        <v>39381</v>
      </c>
      <c r="B670" s="55">
        <v>2.1202999999999999</v>
      </c>
      <c r="C670" s="55">
        <v>2.2159</v>
      </c>
      <c r="D670" s="55">
        <v>2.1073</v>
      </c>
      <c r="E670" s="55">
        <v>2.2376999999999998</v>
      </c>
      <c r="F670" s="55">
        <v>2.1724999999999999</v>
      </c>
    </row>
    <row r="671" spans="1:6">
      <c r="A671" s="56">
        <v>39382</v>
      </c>
      <c r="B671" s="55">
        <v>2.1202999999999999</v>
      </c>
      <c r="C671" s="55">
        <v>2.2159</v>
      </c>
      <c r="D671" s="55">
        <v>2.1073</v>
      </c>
      <c r="E671" s="55">
        <v>2.2376999999999998</v>
      </c>
      <c r="F671" s="55">
        <v>2.1724999999999999</v>
      </c>
    </row>
    <row r="672" spans="1:6">
      <c r="A672" s="56">
        <v>39383</v>
      </c>
      <c r="B672" s="55">
        <v>2.1202999999999999</v>
      </c>
      <c r="C672" s="55">
        <v>2.2159</v>
      </c>
      <c r="D672" s="55">
        <v>2.1073</v>
      </c>
      <c r="E672" s="55">
        <v>2.2376999999999998</v>
      </c>
      <c r="F672" s="55">
        <v>2.1724999999999999</v>
      </c>
    </row>
    <row r="673" spans="1:6">
      <c r="A673" s="56">
        <v>39384</v>
      </c>
      <c r="B673" s="55">
        <v>2.1076999999999999</v>
      </c>
      <c r="C673" s="55">
        <v>2.2027000000000001</v>
      </c>
      <c r="D673" s="55">
        <v>2.0947</v>
      </c>
      <c r="E673" s="55">
        <v>2.2242999999999999</v>
      </c>
      <c r="F673" s="55">
        <v>2.1595</v>
      </c>
    </row>
    <row r="674" spans="1:6">
      <c r="A674" s="56">
        <v>39385</v>
      </c>
      <c r="B674" s="55">
        <v>2.1072000000000002</v>
      </c>
      <c r="C674" s="55">
        <v>2.2021999999999999</v>
      </c>
      <c r="D674" s="55">
        <v>2.0943000000000001</v>
      </c>
      <c r="E674" s="55">
        <v>2.2238000000000002</v>
      </c>
      <c r="F674" s="55">
        <v>2.1589999999999998</v>
      </c>
    </row>
    <row r="675" spans="1:6">
      <c r="A675" s="56">
        <v>39386</v>
      </c>
      <c r="B675" s="55">
        <v>2.1214</v>
      </c>
      <c r="C675" s="55">
        <v>2.2170000000000001</v>
      </c>
      <c r="D675" s="55">
        <v>2.1084000000000001</v>
      </c>
      <c r="E675" s="55">
        <v>2.2387999999999999</v>
      </c>
      <c r="F675" s="55">
        <v>2.1736</v>
      </c>
    </row>
    <row r="676" spans="1:6">
      <c r="A676" s="56">
        <v>39387</v>
      </c>
      <c r="B676" s="55">
        <v>2.1214</v>
      </c>
      <c r="C676" s="55">
        <v>2.2170000000000001</v>
      </c>
      <c r="D676" s="55">
        <v>2.1084000000000001</v>
      </c>
      <c r="E676" s="55">
        <v>2.2387999999999999</v>
      </c>
      <c r="F676" s="55">
        <v>2.1736</v>
      </c>
    </row>
    <row r="677" spans="1:6">
      <c r="A677" s="56">
        <v>39388</v>
      </c>
      <c r="B677" s="55">
        <v>2.1375000000000002</v>
      </c>
      <c r="C677" s="55">
        <v>2.2338</v>
      </c>
      <c r="D677" s="55">
        <v>2.1242999999999999</v>
      </c>
      <c r="E677" s="55">
        <v>2.2557</v>
      </c>
      <c r="F677" s="55">
        <v>2.19</v>
      </c>
    </row>
    <row r="678" spans="1:6">
      <c r="A678" s="56">
        <v>39389</v>
      </c>
      <c r="B678" s="55">
        <v>2.1375000000000002</v>
      </c>
      <c r="C678" s="55">
        <v>2.2338</v>
      </c>
      <c r="D678" s="55">
        <v>2.1242999999999999</v>
      </c>
      <c r="E678" s="55">
        <v>2.2557</v>
      </c>
      <c r="F678" s="55">
        <v>2.19</v>
      </c>
    </row>
    <row r="679" spans="1:6">
      <c r="A679" s="56">
        <v>39390</v>
      </c>
      <c r="B679" s="55">
        <v>2.1375000000000002</v>
      </c>
      <c r="C679" s="55">
        <v>2.2338</v>
      </c>
      <c r="D679" s="55">
        <v>2.1242999999999999</v>
      </c>
      <c r="E679" s="55">
        <v>2.2557</v>
      </c>
      <c r="F679" s="55">
        <v>2.19</v>
      </c>
    </row>
    <row r="680" spans="1:6">
      <c r="A680" s="56">
        <v>39391</v>
      </c>
      <c r="B680" s="55">
        <v>2.1280000000000001</v>
      </c>
      <c r="C680" s="55">
        <v>2.2240000000000002</v>
      </c>
      <c r="D680" s="55">
        <v>2.1149</v>
      </c>
      <c r="E680" s="55">
        <v>2.2458</v>
      </c>
      <c r="F680" s="55">
        <v>2.1804000000000001</v>
      </c>
    </row>
    <row r="681" spans="1:6">
      <c r="A681" s="56">
        <v>39392</v>
      </c>
      <c r="B681" s="55">
        <v>2.1305999999999998</v>
      </c>
      <c r="C681" s="55">
        <v>2.2265999999999999</v>
      </c>
      <c r="D681" s="55">
        <v>2.1175000000000002</v>
      </c>
      <c r="E681" s="55">
        <v>2.2484999999999999</v>
      </c>
      <c r="F681" s="55">
        <v>2.1829999999999998</v>
      </c>
    </row>
    <row r="682" spans="1:6">
      <c r="A682" s="56">
        <v>39393</v>
      </c>
      <c r="B682" s="55">
        <v>2.1253000000000002</v>
      </c>
      <c r="C682" s="55">
        <v>2.2210999999999999</v>
      </c>
      <c r="D682" s="55">
        <v>2.1122999999999998</v>
      </c>
      <c r="E682" s="55">
        <v>2.2429000000000001</v>
      </c>
      <c r="F682" s="55">
        <v>2.1776</v>
      </c>
    </row>
    <row r="683" spans="1:6">
      <c r="A683" s="56">
        <v>39394</v>
      </c>
      <c r="B683" s="55">
        <v>2.1482000000000001</v>
      </c>
      <c r="C683" s="55">
        <v>2.2450999999999999</v>
      </c>
      <c r="D683" s="55">
        <v>2.1349999999999998</v>
      </c>
      <c r="E683" s="55">
        <v>2.2671000000000001</v>
      </c>
      <c r="F683" s="55">
        <v>2.2010000000000001</v>
      </c>
    </row>
    <row r="684" spans="1:6">
      <c r="A684" s="56">
        <v>39395</v>
      </c>
      <c r="B684" s="55">
        <v>2.145</v>
      </c>
      <c r="C684" s="55">
        <v>2.2416999999999998</v>
      </c>
      <c r="D684" s="55">
        <v>2.1318000000000001</v>
      </c>
      <c r="E684" s="55">
        <v>2.2637</v>
      </c>
      <c r="F684" s="55">
        <v>2.1977000000000002</v>
      </c>
    </row>
    <row r="685" spans="1:6">
      <c r="A685" s="56">
        <v>39396</v>
      </c>
      <c r="B685" s="55">
        <v>2.145</v>
      </c>
      <c r="C685" s="55">
        <v>2.2416999999999998</v>
      </c>
      <c r="D685" s="55">
        <v>2.1318000000000001</v>
      </c>
      <c r="E685" s="55">
        <v>2.2637</v>
      </c>
      <c r="F685" s="55">
        <v>2.1977000000000002</v>
      </c>
    </row>
    <row r="686" spans="1:6">
      <c r="A686" s="56">
        <v>39397</v>
      </c>
      <c r="B686" s="55">
        <v>2.145</v>
      </c>
      <c r="C686" s="55">
        <v>2.2416999999999998</v>
      </c>
      <c r="D686" s="55">
        <v>2.1318000000000001</v>
      </c>
      <c r="E686" s="55">
        <v>2.2637</v>
      </c>
      <c r="F686" s="55">
        <v>2.1977000000000002</v>
      </c>
    </row>
    <row r="687" spans="1:6">
      <c r="A687" s="56">
        <v>39398</v>
      </c>
      <c r="B687" s="55">
        <v>2.1604999999999999</v>
      </c>
      <c r="C687" s="55">
        <v>2.2578999999999998</v>
      </c>
      <c r="D687" s="55">
        <v>2.1472000000000002</v>
      </c>
      <c r="E687" s="55">
        <v>2.2799999999999998</v>
      </c>
      <c r="F687" s="55">
        <v>2.2136</v>
      </c>
    </row>
    <row r="688" spans="1:6">
      <c r="A688" s="56">
        <v>39399</v>
      </c>
      <c r="B688" s="55">
        <v>2.1638999999999999</v>
      </c>
      <c r="C688" s="55">
        <v>2.2614999999999998</v>
      </c>
      <c r="D688" s="55">
        <v>2.1505999999999998</v>
      </c>
      <c r="E688" s="55">
        <v>2.2835999999999999</v>
      </c>
      <c r="F688" s="55">
        <v>2.2170999999999998</v>
      </c>
    </row>
    <row r="689" spans="1:6">
      <c r="A689" s="56">
        <v>39400</v>
      </c>
      <c r="B689" s="55">
        <v>2.1556999999999999</v>
      </c>
      <c r="C689" s="55">
        <v>2.2528000000000001</v>
      </c>
      <c r="D689" s="55">
        <v>2.1423999999999999</v>
      </c>
      <c r="E689" s="55">
        <v>2.2749000000000001</v>
      </c>
      <c r="F689" s="55">
        <v>2.2086999999999999</v>
      </c>
    </row>
    <row r="690" spans="1:6">
      <c r="A690" s="56">
        <v>39401</v>
      </c>
      <c r="B690" s="55">
        <v>2.1775000000000002</v>
      </c>
      <c r="C690" s="55">
        <v>2.2755999999999998</v>
      </c>
      <c r="D690" s="55">
        <v>2.1640999999999999</v>
      </c>
      <c r="E690" s="55">
        <v>2.2978999999999998</v>
      </c>
      <c r="F690" s="55">
        <v>2.2309999999999999</v>
      </c>
    </row>
    <row r="691" spans="1:6">
      <c r="A691" s="56">
        <v>39402</v>
      </c>
      <c r="B691" s="55">
        <v>2.1758000000000002</v>
      </c>
      <c r="C691" s="55">
        <v>2.2738999999999998</v>
      </c>
      <c r="D691" s="55">
        <v>2.1625000000000001</v>
      </c>
      <c r="E691" s="55">
        <v>2.2961999999999998</v>
      </c>
      <c r="F691" s="55">
        <v>2.2294</v>
      </c>
    </row>
    <row r="692" spans="1:6">
      <c r="A692" s="56">
        <v>39403</v>
      </c>
      <c r="B692" s="55">
        <v>2.1758000000000002</v>
      </c>
      <c r="C692" s="55">
        <v>2.2738999999999998</v>
      </c>
      <c r="D692" s="55">
        <v>2.1625000000000001</v>
      </c>
      <c r="E692" s="55">
        <v>2.2961999999999998</v>
      </c>
      <c r="F692" s="55">
        <v>2.2294</v>
      </c>
    </row>
    <row r="693" spans="1:6">
      <c r="A693" s="56">
        <v>39404</v>
      </c>
      <c r="B693" s="55">
        <v>2.1758000000000002</v>
      </c>
      <c r="C693" s="55">
        <v>2.2738999999999998</v>
      </c>
      <c r="D693" s="55">
        <v>2.1625000000000001</v>
      </c>
      <c r="E693" s="55">
        <v>2.2961999999999998</v>
      </c>
      <c r="F693" s="55">
        <v>2.2294</v>
      </c>
    </row>
    <row r="694" spans="1:6">
      <c r="A694" s="56">
        <v>39405</v>
      </c>
      <c r="B694" s="55">
        <v>2.1865999999999999</v>
      </c>
      <c r="C694" s="55">
        <v>2.2852000000000001</v>
      </c>
      <c r="D694" s="55">
        <v>2.1732</v>
      </c>
      <c r="E694" s="55">
        <v>2.3075999999999999</v>
      </c>
      <c r="F694" s="55">
        <v>2.2404000000000002</v>
      </c>
    </row>
    <row r="695" spans="1:6">
      <c r="A695" s="56">
        <v>39406</v>
      </c>
      <c r="B695" s="55">
        <v>2.1949999999999998</v>
      </c>
      <c r="C695" s="55">
        <v>2.294</v>
      </c>
      <c r="D695" s="55">
        <v>2.1815000000000002</v>
      </c>
      <c r="E695" s="55">
        <v>2.3165</v>
      </c>
      <c r="F695" s="55">
        <v>2.2490000000000001</v>
      </c>
    </row>
    <row r="696" spans="1:6">
      <c r="A696" s="56">
        <v>39407</v>
      </c>
      <c r="B696" s="55">
        <v>2.1894999999999998</v>
      </c>
      <c r="C696" s="55">
        <v>2.2881999999999998</v>
      </c>
      <c r="D696" s="55">
        <v>2.1760000000000002</v>
      </c>
      <c r="E696" s="55">
        <v>2.3106</v>
      </c>
      <c r="F696" s="55">
        <v>2.2433000000000001</v>
      </c>
    </row>
    <row r="697" spans="1:6">
      <c r="A697" s="56">
        <v>39408</v>
      </c>
      <c r="B697" s="55">
        <v>2.2008999999999999</v>
      </c>
      <c r="C697" s="55">
        <v>2.3001</v>
      </c>
      <c r="D697" s="55">
        <v>2.1873</v>
      </c>
      <c r="E697" s="55">
        <v>2.3226</v>
      </c>
      <c r="F697" s="55">
        <v>2.2549999999999999</v>
      </c>
    </row>
    <row r="698" spans="1:6">
      <c r="A698" s="56">
        <v>39409</v>
      </c>
      <c r="B698" s="55">
        <v>2.2052999999999998</v>
      </c>
      <c r="C698" s="55">
        <v>2.3047</v>
      </c>
      <c r="D698" s="55">
        <v>2.1917</v>
      </c>
      <c r="E698" s="55">
        <v>2.3273000000000001</v>
      </c>
      <c r="F698" s="55">
        <v>2.2595000000000001</v>
      </c>
    </row>
    <row r="699" spans="1:6">
      <c r="A699" s="56">
        <v>39410</v>
      </c>
      <c r="B699" s="55">
        <v>2.2052999999999998</v>
      </c>
      <c r="C699" s="55">
        <v>2.3047</v>
      </c>
      <c r="D699" s="55">
        <v>2.1917</v>
      </c>
      <c r="E699" s="55">
        <v>2.3273000000000001</v>
      </c>
      <c r="F699" s="55">
        <v>2.2595000000000001</v>
      </c>
    </row>
    <row r="700" spans="1:6">
      <c r="A700" s="56">
        <v>39411</v>
      </c>
      <c r="B700" s="55">
        <v>2.2052999999999998</v>
      </c>
      <c r="C700" s="55">
        <v>2.3047</v>
      </c>
      <c r="D700" s="55">
        <v>2.1917</v>
      </c>
      <c r="E700" s="55">
        <v>2.3273000000000001</v>
      </c>
      <c r="F700" s="55">
        <v>2.2595000000000001</v>
      </c>
    </row>
    <row r="701" spans="1:6">
      <c r="A701" s="56">
        <v>39412</v>
      </c>
      <c r="B701" s="55">
        <v>2.1922000000000001</v>
      </c>
      <c r="C701" s="55">
        <v>2.2911000000000001</v>
      </c>
      <c r="D701" s="55">
        <v>2.1787999999999998</v>
      </c>
      <c r="E701" s="55">
        <v>2.3134999999999999</v>
      </c>
      <c r="F701" s="55">
        <v>2.2462</v>
      </c>
    </row>
    <row r="702" spans="1:6">
      <c r="A702" s="56">
        <v>39413</v>
      </c>
      <c r="B702" s="55">
        <v>2.2044999999999999</v>
      </c>
      <c r="C702" s="55">
        <v>2.3039000000000001</v>
      </c>
      <c r="D702" s="55">
        <v>2.1909000000000001</v>
      </c>
      <c r="E702" s="55">
        <v>2.3264999999999998</v>
      </c>
      <c r="F702" s="55">
        <v>2.2587000000000002</v>
      </c>
    </row>
    <row r="703" spans="1:6">
      <c r="A703" s="56">
        <v>39414</v>
      </c>
      <c r="B703" s="55">
        <v>2.1680999999999999</v>
      </c>
      <c r="C703" s="55">
        <v>2.2658999999999998</v>
      </c>
      <c r="D703" s="55">
        <v>2.1547999999999998</v>
      </c>
      <c r="E703" s="55">
        <v>2.2881</v>
      </c>
      <c r="F703" s="55">
        <v>2.2214</v>
      </c>
    </row>
    <row r="704" spans="1:6">
      <c r="A704" s="56">
        <v>39415</v>
      </c>
      <c r="B704" s="55">
        <v>2.1553</v>
      </c>
      <c r="C704" s="55">
        <v>2.2524999999999999</v>
      </c>
      <c r="D704" s="55">
        <v>2.1421000000000001</v>
      </c>
      <c r="E704" s="55">
        <v>2.2745000000000002</v>
      </c>
      <c r="F704" s="55">
        <v>2.2082999999999999</v>
      </c>
    </row>
    <row r="705" spans="1:6">
      <c r="A705" s="56">
        <v>39416</v>
      </c>
      <c r="B705" s="55">
        <v>2.1484000000000001</v>
      </c>
      <c r="C705" s="55">
        <v>2.2452999999999999</v>
      </c>
      <c r="D705" s="55">
        <v>2.1352000000000002</v>
      </c>
      <c r="E705" s="55">
        <v>2.2673000000000001</v>
      </c>
      <c r="F705" s="55">
        <v>2.2012999999999998</v>
      </c>
    </row>
    <row r="706" spans="1:6">
      <c r="A706" s="56">
        <v>39417</v>
      </c>
      <c r="B706" s="55">
        <v>2.1484000000000001</v>
      </c>
      <c r="C706" s="55">
        <v>2.2452999999999999</v>
      </c>
      <c r="D706" s="55">
        <v>2.1352000000000002</v>
      </c>
      <c r="E706" s="55">
        <v>2.2673000000000001</v>
      </c>
      <c r="F706" s="55">
        <v>2.2012999999999998</v>
      </c>
    </row>
    <row r="707" spans="1:6">
      <c r="A707" s="56">
        <v>39418</v>
      </c>
      <c r="B707" s="55">
        <v>2.1484000000000001</v>
      </c>
      <c r="C707" s="55">
        <v>2.2452999999999999</v>
      </c>
      <c r="D707" s="55">
        <v>2.1352000000000002</v>
      </c>
      <c r="E707" s="55">
        <v>2.2673000000000001</v>
      </c>
      <c r="F707" s="55">
        <v>2.2012999999999998</v>
      </c>
    </row>
    <row r="708" spans="1:6">
      <c r="A708" s="56">
        <v>39419</v>
      </c>
      <c r="B708" s="55">
        <v>2.1335000000000002</v>
      </c>
      <c r="C708" s="55">
        <v>2.2296999999999998</v>
      </c>
      <c r="D708" s="55">
        <v>2.1204000000000001</v>
      </c>
      <c r="E708" s="55">
        <v>2.2515999999999998</v>
      </c>
      <c r="F708" s="55">
        <v>2.1859999999999999</v>
      </c>
    </row>
    <row r="709" spans="1:6">
      <c r="A709" s="56">
        <v>39420</v>
      </c>
      <c r="B709" s="55">
        <v>2.1316000000000002</v>
      </c>
      <c r="C709" s="55">
        <v>2.2277</v>
      </c>
      <c r="D709" s="55">
        <v>2.1185</v>
      </c>
      <c r="E709" s="55">
        <v>2.2496</v>
      </c>
      <c r="F709" s="55">
        <v>2.1840999999999999</v>
      </c>
    </row>
    <row r="710" spans="1:6">
      <c r="A710" s="56">
        <v>39421</v>
      </c>
      <c r="B710" s="55">
        <v>2.1341999999999999</v>
      </c>
      <c r="C710" s="55">
        <v>2.2303999999999999</v>
      </c>
      <c r="D710" s="55">
        <v>2.1211000000000002</v>
      </c>
      <c r="E710" s="55">
        <v>2.2523</v>
      </c>
      <c r="F710" s="55">
        <v>2.1873</v>
      </c>
    </row>
    <row r="711" spans="1:6">
      <c r="A711" s="56">
        <v>39422</v>
      </c>
      <c r="B711" s="55">
        <v>2.1217000000000001</v>
      </c>
      <c r="C711" s="55">
        <v>2.2174</v>
      </c>
      <c r="D711" s="55">
        <v>2.1086999999999998</v>
      </c>
      <c r="E711" s="55">
        <v>2.2391000000000001</v>
      </c>
      <c r="F711" s="55">
        <v>2.1739000000000002</v>
      </c>
    </row>
    <row r="712" spans="1:6">
      <c r="A712" s="56">
        <v>39423</v>
      </c>
      <c r="B712" s="55">
        <v>2.1132</v>
      </c>
      <c r="C712" s="55">
        <v>2.2084999999999999</v>
      </c>
      <c r="D712" s="55">
        <v>2.1002000000000001</v>
      </c>
      <c r="E712" s="55">
        <v>2.2302</v>
      </c>
      <c r="F712" s="55">
        <v>2.1652</v>
      </c>
    </row>
    <row r="713" spans="1:6">
      <c r="A713" s="56">
        <v>39424</v>
      </c>
      <c r="B713" s="55">
        <v>2.1132</v>
      </c>
      <c r="C713" s="55">
        <v>2.2084999999999999</v>
      </c>
      <c r="D713" s="55">
        <v>2.1002000000000001</v>
      </c>
      <c r="E713" s="55">
        <v>2.2302</v>
      </c>
      <c r="F713" s="55">
        <v>2.1652</v>
      </c>
    </row>
    <row r="714" spans="1:6">
      <c r="A714" s="56">
        <v>39425</v>
      </c>
      <c r="B714" s="55">
        <v>2.1132</v>
      </c>
      <c r="C714" s="55">
        <v>2.2084999999999999</v>
      </c>
      <c r="D714" s="55">
        <v>2.1002000000000001</v>
      </c>
      <c r="E714" s="55">
        <v>2.2302</v>
      </c>
      <c r="F714" s="55">
        <v>2.1652</v>
      </c>
    </row>
    <row r="715" spans="1:6">
      <c r="A715" s="56">
        <v>39426</v>
      </c>
      <c r="B715" s="55">
        <v>2.1124000000000001</v>
      </c>
      <c r="C715" s="55">
        <v>2.2077</v>
      </c>
      <c r="D715" s="55">
        <v>2.0994000000000002</v>
      </c>
      <c r="E715" s="55">
        <v>2.2292999999999998</v>
      </c>
      <c r="F715" s="55">
        <v>2.1644000000000001</v>
      </c>
    </row>
    <row r="716" spans="1:6">
      <c r="A716" s="56">
        <v>39427</v>
      </c>
      <c r="B716" s="55">
        <v>2.0985</v>
      </c>
      <c r="C716" s="55">
        <v>2.1930999999999998</v>
      </c>
      <c r="D716" s="55">
        <v>2.0855999999999999</v>
      </c>
      <c r="E716" s="55">
        <v>2.2145999999999999</v>
      </c>
      <c r="F716" s="55">
        <v>2.1501000000000001</v>
      </c>
    </row>
    <row r="717" spans="1:6">
      <c r="A717" s="56">
        <v>39428</v>
      </c>
      <c r="B717" s="55">
        <v>2.1092</v>
      </c>
      <c r="C717" s="55">
        <v>2.2042999999999999</v>
      </c>
      <c r="D717" s="55">
        <v>2.0962000000000001</v>
      </c>
      <c r="E717" s="55">
        <v>2.2259000000000002</v>
      </c>
      <c r="F717" s="55">
        <v>2.1608999999999998</v>
      </c>
    </row>
    <row r="718" spans="1:6">
      <c r="A718" s="56">
        <v>39429</v>
      </c>
      <c r="B718" s="55">
        <v>2.0968</v>
      </c>
      <c r="C718" s="55">
        <v>2.1913999999999998</v>
      </c>
      <c r="D718" s="55">
        <v>2.0838999999999999</v>
      </c>
      <c r="E718" s="55">
        <v>2.2128000000000001</v>
      </c>
      <c r="F718" s="55">
        <v>2.1484000000000001</v>
      </c>
    </row>
    <row r="719" spans="1:6">
      <c r="A719" s="56">
        <v>39430</v>
      </c>
      <c r="B719" s="55">
        <v>2.1149</v>
      </c>
      <c r="C719" s="55">
        <v>2.2103000000000002</v>
      </c>
      <c r="D719" s="55">
        <v>2.1019000000000001</v>
      </c>
      <c r="E719" s="55">
        <v>2.2319</v>
      </c>
      <c r="F719" s="55">
        <v>2.1669</v>
      </c>
    </row>
    <row r="720" spans="1:6">
      <c r="A720" s="56">
        <v>39431</v>
      </c>
      <c r="B720" s="55">
        <v>2.1149</v>
      </c>
      <c r="C720" s="55">
        <v>2.2103000000000002</v>
      </c>
      <c r="D720" s="55">
        <v>2.1019000000000001</v>
      </c>
      <c r="E720" s="55">
        <v>2.2319</v>
      </c>
      <c r="F720" s="55">
        <v>2.1669</v>
      </c>
    </row>
    <row r="721" spans="1:6">
      <c r="A721" s="56">
        <v>39432</v>
      </c>
      <c r="B721" s="55">
        <v>2.1149</v>
      </c>
      <c r="C721" s="55">
        <v>2.2103000000000002</v>
      </c>
      <c r="D721" s="55">
        <v>2.1019000000000001</v>
      </c>
      <c r="E721" s="55">
        <v>2.2319</v>
      </c>
      <c r="F721" s="55">
        <v>2.1669</v>
      </c>
    </row>
    <row r="722" spans="1:6">
      <c r="A722" s="56">
        <v>39433</v>
      </c>
      <c r="B722" s="55">
        <v>2.1217000000000001</v>
      </c>
      <c r="C722" s="55">
        <v>2.2174</v>
      </c>
      <c r="D722" s="55">
        <v>2.1086999999999998</v>
      </c>
      <c r="E722" s="55">
        <v>2.2391000000000001</v>
      </c>
      <c r="F722" s="55">
        <v>2.1737000000000002</v>
      </c>
    </row>
    <row r="723" spans="1:6">
      <c r="A723" s="56">
        <v>39434</v>
      </c>
      <c r="B723" s="55">
        <v>2.1326000000000001</v>
      </c>
      <c r="C723" s="55">
        <v>2.2286999999999999</v>
      </c>
      <c r="D723" s="55">
        <v>2.1194999999999999</v>
      </c>
      <c r="E723" s="55">
        <v>2.2505999999999999</v>
      </c>
      <c r="F723" s="55">
        <v>2.1852</v>
      </c>
    </row>
    <row r="724" spans="1:6">
      <c r="A724" s="56">
        <v>39435</v>
      </c>
      <c r="B724" s="55">
        <v>2.1202000000000001</v>
      </c>
      <c r="C724" s="55">
        <v>2.2157</v>
      </c>
      <c r="D724" s="55">
        <v>2.1071</v>
      </c>
      <c r="E724" s="55">
        <v>2.2374999999999998</v>
      </c>
      <c r="F724" s="55">
        <v>2.1726999999999999</v>
      </c>
    </row>
    <row r="725" spans="1:6">
      <c r="A725" s="56">
        <v>39436</v>
      </c>
      <c r="B725" s="55">
        <v>2.1274000000000002</v>
      </c>
      <c r="C725" s="55">
        <v>2.2233000000000001</v>
      </c>
      <c r="D725" s="55">
        <v>2.1143000000000001</v>
      </c>
      <c r="E725" s="55">
        <v>2.2450999999999999</v>
      </c>
      <c r="F725" s="55">
        <v>2.1797</v>
      </c>
    </row>
    <row r="726" spans="1:6">
      <c r="A726" s="56">
        <v>39437</v>
      </c>
      <c r="B726" s="55">
        <v>2.1259999999999999</v>
      </c>
      <c r="C726" s="55">
        <v>2.2219000000000002</v>
      </c>
      <c r="D726" s="55">
        <v>2.113</v>
      </c>
      <c r="E726" s="55">
        <v>2.2437</v>
      </c>
      <c r="F726" s="55">
        <v>2.1785000000000001</v>
      </c>
    </row>
    <row r="727" spans="1:6">
      <c r="A727" s="56">
        <v>39438</v>
      </c>
      <c r="B727" s="55">
        <v>2.1259999999999999</v>
      </c>
      <c r="C727" s="55">
        <v>2.2219000000000002</v>
      </c>
      <c r="D727" s="55">
        <v>2.113</v>
      </c>
      <c r="E727" s="55">
        <v>2.2437</v>
      </c>
      <c r="F727" s="55">
        <v>2.1785000000000001</v>
      </c>
    </row>
    <row r="728" spans="1:6">
      <c r="A728" s="56">
        <v>39439</v>
      </c>
      <c r="B728" s="55">
        <v>2.1259999999999999</v>
      </c>
      <c r="C728" s="55">
        <v>2.2219000000000002</v>
      </c>
      <c r="D728" s="55">
        <v>2.113</v>
      </c>
      <c r="E728" s="55">
        <v>2.2437</v>
      </c>
      <c r="F728" s="55">
        <v>2.1785000000000001</v>
      </c>
    </row>
    <row r="729" spans="1:6">
      <c r="A729" s="56">
        <v>39440</v>
      </c>
      <c r="B729" s="55">
        <v>2.1240000000000001</v>
      </c>
      <c r="C729" s="55">
        <v>2.2198000000000002</v>
      </c>
      <c r="D729" s="55">
        <v>2.1109</v>
      </c>
      <c r="E729" s="55">
        <v>2.2414999999999998</v>
      </c>
      <c r="F729" s="55">
        <v>2.1764000000000001</v>
      </c>
    </row>
    <row r="730" spans="1:6">
      <c r="A730" s="56">
        <v>39441</v>
      </c>
      <c r="B730" s="55">
        <v>2.1240000000000001</v>
      </c>
      <c r="C730" s="55">
        <v>2.2198000000000002</v>
      </c>
      <c r="D730" s="55">
        <v>2.1109</v>
      </c>
      <c r="E730" s="55">
        <v>2.2414999999999998</v>
      </c>
      <c r="F730" s="55">
        <v>2.1764000000000001</v>
      </c>
    </row>
    <row r="731" spans="1:6">
      <c r="A731" s="56">
        <v>39442</v>
      </c>
      <c r="B731" s="55">
        <v>2.1240000000000001</v>
      </c>
      <c r="C731" s="55">
        <v>2.2198000000000002</v>
      </c>
      <c r="D731" s="55">
        <v>2.1109</v>
      </c>
      <c r="E731" s="55">
        <v>2.2414999999999998</v>
      </c>
      <c r="F731" s="55">
        <v>2.1764000000000001</v>
      </c>
    </row>
    <row r="732" spans="1:6">
      <c r="A732" s="56">
        <v>39443</v>
      </c>
      <c r="B732" s="55">
        <v>2.1132</v>
      </c>
      <c r="C732" s="55">
        <v>2.2084999999999999</v>
      </c>
      <c r="D732" s="55">
        <v>2.1002000000000001</v>
      </c>
      <c r="E732" s="55">
        <v>2.2301000000000002</v>
      </c>
      <c r="F732" s="55">
        <v>2.1652</v>
      </c>
    </row>
    <row r="733" spans="1:6">
      <c r="A733" s="56">
        <v>39444</v>
      </c>
      <c r="B733" s="55">
        <v>2.1183999999999998</v>
      </c>
      <c r="C733" s="55">
        <v>2.2139000000000002</v>
      </c>
      <c r="D733" s="55">
        <v>2.1053999999999999</v>
      </c>
      <c r="E733" s="55">
        <v>2.2355999999999998</v>
      </c>
      <c r="F733" s="55">
        <v>2.1703000000000001</v>
      </c>
    </row>
    <row r="734" spans="1:6">
      <c r="A734" s="56">
        <v>39445</v>
      </c>
      <c r="B734" s="55">
        <v>2.1183999999999998</v>
      </c>
      <c r="C734" s="55">
        <v>2.2139000000000002</v>
      </c>
      <c r="D734" s="55">
        <v>2.1053999999999999</v>
      </c>
      <c r="E734" s="55">
        <v>2.2355999999999998</v>
      </c>
      <c r="F734" s="55">
        <v>2.1703000000000001</v>
      </c>
    </row>
    <row r="735" spans="1:6">
      <c r="A735" s="56">
        <v>39446</v>
      </c>
      <c r="B735" s="55">
        <v>2.1183999999999998</v>
      </c>
      <c r="C735" s="55">
        <v>2.2139000000000002</v>
      </c>
      <c r="D735" s="55">
        <v>2.1053999999999999</v>
      </c>
      <c r="E735" s="55">
        <v>2.2355999999999998</v>
      </c>
      <c r="F735" s="55">
        <v>2.1703000000000001</v>
      </c>
    </row>
    <row r="736" spans="1:6">
      <c r="A736" s="56">
        <v>39447</v>
      </c>
      <c r="B736" s="55">
        <v>2.121</v>
      </c>
      <c r="C736" s="55">
        <v>2.2166000000000001</v>
      </c>
      <c r="D736" s="55">
        <v>2.1080000000000001</v>
      </c>
      <c r="E736" s="55">
        <v>2.2383999999999999</v>
      </c>
      <c r="F736" s="55">
        <v>2.173</v>
      </c>
    </row>
    <row r="737" spans="1:6">
      <c r="A737" s="56">
        <v>39448</v>
      </c>
      <c r="B737" s="55">
        <v>2.121</v>
      </c>
      <c r="C737" s="55">
        <v>2.2166000000000001</v>
      </c>
      <c r="D737" s="55">
        <v>2.1080000000000001</v>
      </c>
      <c r="E737" s="55">
        <v>2.2383999999999999</v>
      </c>
      <c r="F737" s="55">
        <v>2.173</v>
      </c>
    </row>
    <row r="738" spans="1:6">
      <c r="A738" s="56">
        <v>39449</v>
      </c>
      <c r="B738" s="55">
        <v>2.1200999999999999</v>
      </c>
      <c r="C738" s="55">
        <v>2.2155999999999998</v>
      </c>
      <c r="D738" s="55">
        <v>2.1070000000000002</v>
      </c>
      <c r="E738" s="55">
        <v>2.2374000000000001</v>
      </c>
      <c r="F738" s="55">
        <v>2.1722000000000001</v>
      </c>
    </row>
    <row r="739" spans="1:6">
      <c r="A739" s="56">
        <v>39450</v>
      </c>
      <c r="B739" s="55">
        <v>2.1425999999999998</v>
      </c>
      <c r="C739" s="55">
        <v>2.2391999999999999</v>
      </c>
      <c r="D739" s="55">
        <v>2.1294</v>
      </c>
      <c r="E739" s="55">
        <v>2.2610999999999999</v>
      </c>
      <c r="F739" s="55">
        <v>2.1949000000000001</v>
      </c>
    </row>
    <row r="740" spans="1:6">
      <c r="A740" s="56">
        <v>39451</v>
      </c>
      <c r="B740" s="55">
        <v>2.1463999999999999</v>
      </c>
      <c r="C740" s="55">
        <v>2.2431000000000001</v>
      </c>
      <c r="D740" s="55">
        <v>2.1332</v>
      </c>
      <c r="E740" s="55">
        <v>2.2650999999999999</v>
      </c>
      <c r="F740" s="55">
        <v>2.1993</v>
      </c>
    </row>
    <row r="741" spans="1:6">
      <c r="A741" s="56">
        <v>39452</v>
      </c>
      <c r="B741" s="55">
        <v>2.1463999999999999</v>
      </c>
      <c r="C741" s="55">
        <v>2.2431000000000001</v>
      </c>
      <c r="D741" s="55">
        <v>2.1332</v>
      </c>
      <c r="E741" s="55">
        <v>2.2650999999999999</v>
      </c>
      <c r="F741" s="55">
        <v>2.1993</v>
      </c>
    </row>
    <row r="742" spans="1:6">
      <c r="A742" s="56">
        <v>39453</v>
      </c>
      <c r="B742" s="55">
        <v>2.1463999999999999</v>
      </c>
      <c r="C742" s="55">
        <v>2.2431000000000001</v>
      </c>
      <c r="D742" s="55">
        <v>2.1332</v>
      </c>
      <c r="E742" s="55">
        <v>2.2650999999999999</v>
      </c>
      <c r="F742" s="55">
        <v>2.1993</v>
      </c>
    </row>
    <row r="743" spans="1:6">
      <c r="A743" s="56">
        <v>39454</v>
      </c>
      <c r="B743" s="55">
        <v>2.1537999999999999</v>
      </c>
      <c r="C743" s="55">
        <v>2.2509000000000001</v>
      </c>
      <c r="D743" s="55">
        <v>2.1406000000000001</v>
      </c>
      <c r="E743" s="55">
        <v>2.2730000000000001</v>
      </c>
      <c r="F743" s="55">
        <v>2.2067999999999999</v>
      </c>
    </row>
    <row r="744" spans="1:6">
      <c r="A744" s="56">
        <v>39455</v>
      </c>
      <c r="B744" s="55">
        <v>2.1436000000000002</v>
      </c>
      <c r="C744" s="55">
        <v>2.2402000000000002</v>
      </c>
      <c r="D744" s="55">
        <v>2.1303999999999998</v>
      </c>
      <c r="E744" s="55">
        <v>2.2622</v>
      </c>
      <c r="F744" s="55">
        <v>2.1964999999999999</v>
      </c>
    </row>
    <row r="745" spans="1:6">
      <c r="A745" s="56">
        <v>39456</v>
      </c>
      <c r="B745" s="55">
        <v>2.1396999999999999</v>
      </c>
      <c r="C745" s="55">
        <v>2.2362000000000002</v>
      </c>
      <c r="D745" s="55">
        <v>2.1265999999999998</v>
      </c>
      <c r="E745" s="55">
        <v>2.2581000000000002</v>
      </c>
      <c r="F745" s="55">
        <v>2.1926999999999999</v>
      </c>
    </row>
    <row r="746" spans="1:6">
      <c r="A746" s="56">
        <v>39457</v>
      </c>
      <c r="B746" s="55">
        <v>2.1448999999999998</v>
      </c>
      <c r="C746" s="55">
        <v>2.2416</v>
      </c>
      <c r="D746" s="55">
        <v>2.1316999999999999</v>
      </c>
      <c r="E746" s="55">
        <v>2.2635999999999998</v>
      </c>
      <c r="F746" s="55">
        <v>2.1977000000000002</v>
      </c>
    </row>
    <row r="747" spans="1:6">
      <c r="A747" s="56">
        <v>39458</v>
      </c>
      <c r="B747" s="55">
        <v>2.1509999999999998</v>
      </c>
      <c r="C747" s="55">
        <v>2.2480000000000002</v>
      </c>
      <c r="D747" s="55">
        <v>2.1377999999999999</v>
      </c>
      <c r="E747" s="55">
        <v>2.27</v>
      </c>
      <c r="F747" s="55">
        <v>2.2042999999999999</v>
      </c>
    </row>
    <row r="748" spans="1:6">
      <c r="A748" s="56">
        <v>39459</v>
      </c>
      <c r="B748" s="55">
        <v>2.1509999999999998</v>
      </c>
      <c r="C748" s="55">
        <v>2.2480000000000002</v>
      </c>
      <c r="D748" s="55">
        <v>2.1377999999999999</v>
      </c>
      <c r="E748" s="55">
        <v>2.27</v>
      </c>
      <c r="F748" s="55">
        <v>2.2042999999999999</v>
      </c>
    </row>
    <row r="749" spans="1:6">
      <c r="A749" s="56">
        <v>39460</v>
      </c>
      <c r="B749" s="55">
        <v>2.1509999999999998</v>
      </c>
      <c r="C749" s="55">
        <v>2.2480000000000002</v>
      </c>
      <c r="D749" s="55">
        <v>2.1377999999999999</v>
      </c>
      <c r="E749" s="55">
        <v>2.27</v>
      </c>
      <c r="F749" s="55">
        <v>2.2042999999999999</v>
      </c>
    </row>
    <row r="750" spans="1:6">
      <c r="A750" s="56">
        <v>39461</v>
      </c>
      <c r="B750" s="55">
        <v>2.1465999999999998</v>
      </c>
      <c r="C750" s="55">
        <v>2.2433999999999998</v>
      </c>
      <c r="D750" s="55">
        <v>2.1334</v>
      </c>
      <c r="E750" s="55">
        <v>2.2654000000000001</v>
      </c>
      <c r="F750" s="55">
        <v>2.1998000000000002</v>
      </c>
    </row>
    <row r="751" spans="1:6">
      <c r="A751" s="56">
        <v>39462</v>
      </c>
      <c r="B751" s="55">
        <v>2.1511</v>
      </c>
      <c r="C751" s="55">
        <v>2.2481</v>
      </c>
      <c r="D751" s="55">
        <v>2.1379000000000001</v>
      </c>
      <c r="E751" s="55">
        <v>2.2700999999999998</v>
      </c>
      <c r="F751" s="55">
        <v>2.2042000000000002</v>
      </c>
    </row>
    <row r="752" spans="1:6">
      <c r="A752" s="56">
        <v>39463</v>
      </c>
      <c r="B752" s="55">
        <v>2.1819999999999999</v>
      </c>
      <c r="C752" s="55">
        <v>2.2803</v>
      </c>
      <c r="D752" s="55">
        <v>2.1686000000000001</v>
      </c>
      <c r="E752" s="55">
        <v>2.3027000000000002</v>
      </c>
      <c r="F752" s="55">
        <v>2.2357999999999998</v>
      </c>
    </row>
    <row r="753" spans="1:6">
      <c r="A753" s="56">
        <v>39464</v>
      </c>
      <c r="B753" s="55">
        <v>2.1737000000000002</v>
      </c>
      <c r="C753" s="55">
        <v>2.2717000000000001</v>
      </c>
      <c r="D753" s="55">
        <v>2.1604000000000001</v>
      </c>
      <c r="E753" s="55">
        <v>2.294</v>
      </c>
      <c r="F753" s="55">
        <v>2.2271999999999998</v>
      </c>
    </row>
    <row r="754" spans="1:6">
      <c r="A754" s="56">
        <v>39465</v>
      </c>
      <c r="B754" s="55">
        <v>2.1795</v>
      </c>
      <c r="C754" s="55">
        <v>2.2778</v>
      </c>
      <c r="D754" s="55">
        <v>2.1661000000000001</v>
      </c>
      <c r="E754" s="55">
        <v>2.3001</v>
      </c>
      <c r="F754" s="55">
        <v>2.2332999999999998</v>
      </c>
    </row>
    <row r="755" spans="1:6">
      <c r="A755" s="56">
        <v>39466</v>
      </c>
      <c r="B755" s="55">
        <v>2.1795</v>
      </c>
      <c r="C755" s="55">
        <v>2.2778</v>
      </c>
      <c r="D755" s="55">
        <v>2.1661000000000001</v>
      </c>
      <c r="E755" s="55">
        <v>2.3001</v>
      </c>
      <c r="F755" s="55">
        <v>2.2332999999999998</v>
      </c>
    </row>
    <row r="756" spans="1:6">
      <c r="A756" s="56">
        <v>39467</v>
      </c>
      <c r="B756" s="55">
        <v>2.1795</v>
      </c>
      <c r="C756" s="55">
        <v>2.2778</v>
      </c>
      <c r="D756" s="55">
        <v>2.1661000000000001</v>
      </c>
      <c r="E756" s="55">
        <v>2.3001</v>
      </c>
      <c r="F756" s="55">
        <v>2.2332999999999998</v>
      </c>
    </row>
    <row r="757" spans="1:6">
      <c r="A757" s="56">
        <v>39468</v>
      </c>
      <c r="B757" s="55">
        <v>2.2292000000000001</v>
      </c>
      <c r="C757" s="55">
        <v>2.3367</v>
      </c>
      <c r="D757" s="55">
        <v>2.2189000000000001</v>
      </c>
      <c r="E757" s="55">
        <v>2.3561999999999999</v>
      </c>
      <c r="F757" s="55">
        <v>2.2877999999999998</v>
      </c>
    </row>
    <row r="758" spans="1:6">
      <c r="A758" s="56">
        <v>39469</v>
      </c>
      <c r="B758" s="55">
        <v>2.2216</v>
      </c>
      <c r="C758" s="55">
        <v>2.3288000000000002</v>
      </c>
      <c r="D758" s="55">
        <v>2.2113999999999998</v>
      </c>
      <c r="E758" s="55">
        <v>2.3481999999999998</v>
      </c>
      <c r="F758" s="55">
        <v>2.2799999999999998</v>
      </c>
    </row>
    <row r="759" spans="1:6">
      <c r="A759" s="56">
        <v>39470</v>
      </c>
      <c r="B759" s="55">
        <v>2.2372999999999998</v>
      </c>
      <c r="C759" s="55">
        <v>2.3452000000000002</v>
      </c>
      <c r="D759" s="55">
        <v>2.2269999999999999</v>
      </c>
      <c r="E759" s="55">
        <v>2.3647</v>
      </c>
      <c r="F759" s="55">
        <v>2.2953999999999999</v>
      </c>
    </row>
    <row r="760" spans="1:6">
      <c r="A760" s="56">
        <v>39471</v>
      </c>
      <c r="B760" s="55">
        <v>2.2073</v>
      </c>
      <c r="C760" s="55">
        <v>2.3136999999999999</v>
      </c>
      <c r="D760" s="55">
        <v>2.1970999999999998</v>
      </c>
      <c r="E760" s="55">
        <v>2.3330000000000002</v>
      </c>
      <c r="F760" s="55">
        <v>2.2650000000000001</v>
      </c>
    </row>
    <row r="761" spans="1:6">
      <c r="A761" s="56">
        <v>39472</v>
      </c>
      <c r="B761" s="55">
        <v>2.1854</v>
      </c>
      <c r="C761" s="55">
        <v>2.2907999999999999</v>
      </c>
      <c r="D761" s="55">
        <v>2.1753</v>
      </c>
      <c r="E761" s="55">
        <v>2.3098000000000001</v>
      </c>
      <c r="F761" s="55">
        <v>2.2421000000000002</v>
      </c>
    </row>
    <row r="762" spans="1:6">
      <c r="A762" s="56">
        <v>39473</v>
      </c>
      <c r="B762" s="55">
        <v>2.1854</v>
      </c>
      <c r="C762" s="55">
        <v>2.2907999999999999</v>
      </c>
      <c r="D762" s="55">
        <v>2.1753</v>
      </c>
      <c r="E762" s="55">
        <v>2.3098000000000001</v>
      </c>
      <c r="F762" s="55">
        <v>2.2421000000000002</v>
      </c>
    </row>
    <row r="763" spans="1:6">
      <c r="A763" s="56">
        <v>39474</v>
      </c>
      <c r="B763" s="55">
        <v>2.1854</v>
      </c>
      <c r="C763" s="55">
        <v>2.2907999999999999</v>
      </c>
      <c r="D763" s="55">
        <v>2.1753</v>
      </c>
      <c r="E763" s="55">
        <v>2.3098000000000001</v>
      </c>
      <c r="F763" s="55">
        <v>2.2421000000000002</v>
      </c>
    </row>
    <row r="764" spans="1:6">
      <c r="A764" s="56">
        <v>39475</v>
      </c>
      <c r="B764" s="55">
        <v>2.1995</v>
      </c>
      <c r="C764" s="55">
        <v>2.3056000000000001</v>
      </c>
      <c r="D764" s="55">
        <v>2.1894</v>
      </c>
      <c r="E764" s="55">
        <v>2.3248000000000002</v>
      </c>
      <c r="F764" s="55">
        <v>2.2568999999999999</v>
      </c>
    </row>
    <row r="765" spans="1:6">
      <c r="A765" s="56">
        <v>39476</v>
      </c>
      <c r="B765" s="55">
        <v>2.1888000000000001</v>
      </c>
      <c r="C765" s="55">
        <v>2.2942999999999998</v>
      </c>
      <c r="D765" s="55">
        <v>2.1787000000000001</v>
      </c>
      <c r="E765" s="55">
        <v>2.3134000000000001</v>
      </c>
      <c r="F765" s="55">
        <v>2.2463000000000002</v>
      </c>
    </row>
    <row r="766" spans="1:6">
      <c r="A766" s="56">
        <v>39477</v>
      </c>
      <c r="B766" s="55">
        <v>2.1897000000000002</v>
      </c>
      <c r="C766" s="55">
        <v>2.2953000000000001</v>
      </c>
      <c r="D766" s="55">
        <v>2.1795</v>
      </c>
      <c r="E766" s="55">
        <v>2.3144</v>
      </c>
      <c r="F766" s="55">
        <v>2.2469999999999999</v>
      </c>
    </row>
    <row r="767" spans="1:6">
      <c r="A767" s="56">
        <v>39478</v>
      </c>
      <c r="B767" s="55">
        <v>2.1928000000000001</v>
      </c>
      <c r="C767" s="55">
        <v>2.2985000000000002</v>
      </c>
      <c r="D767" s="55">
        <v>2.1827000000000001</v>
      </c>
      <c r="E767" s="55">
        <v>2.3176999999999999</v>
      </c>
      <c r="F767" s="55">
        <v>2.25</v>
      </c>
    </row>
    <row r="768" spans="1:6">
      <c r="A768" s="56">
        <v>39479</v>
      </c>
      <c r="B768" s="55">
        <v>2.1796000000000002</v>
      </c>
      <c r="C768" s="55">
        <v>2.2847</v>
      </c>
      <c r="D768" s="55">
        <v>2.1695000000000002</v>
      </c>
      <c r="E768" s="55">
        <v>2.3037000000000001</v>
      </c>
      <c r="F768" s="55">
        <v>2.2366000000000001</v>
      </c>
    </row>
    <row r="769" spans="1:6">
      <c r="A769" s="56">
        <v>39480</v>
      </c>
      <c r="B769" s="55">
        <v>2.1796000000000002</v>
      </c>
      <c r="C769" s="55">
        <v>2.2847</v>
      </c>
      <c r="D769" s="55">
        <v>2.1695000000000002</v>
      </c>
      <c r="E769" s="55">
        <v>2.3037000000000001</v>
      </c>
      <c r="F769" s="55">
        <v>2.2366000000000001</v>
      </c>
    </row>
    <row r="770" spans="1:6">
      <c r="A770" s="56">
        <v>39481</v>
      </c>
      <c r="B770" s="55">
        <v>2.1796000000000002</v>
      </c>
      <c r="C770" s="55">
        <v>2.2847</v>
      </c>
      <c r="D770" s="55">
        <v>2.1695000000000002</v>
      </c>
      <c r="E770" s="55">
        <v>2.3037000000000001</v>
      </c>
      <c r="F770" s="55">
        <v>2.2366000000000001</v>
      </c>
    </row>
    <row r="771" spans="1:6">
      <c r="A771" s="56">
        <v>39482</v>
      </c>
      <c r="B771" s="55">
        <v>2.1486000000000001</v>
      </c>
      <c r="C771" s="55">
        <v>2.2523</v>
      </c>
      <c r="D771" s="55">
        <v>2.1387</v>
      </c>
      <c r="E771" s="55">
        <v>2.2709999999999999</v>
      </c>
      <c r="F771" s="55">
        <v>2.2050999999999998</v>
      </c>
    </row>
    <row r="772" spans="1:6">
      <c r="A772" s="56">
        <v>39483</v>
      </c>
      <c r="B772" s="55">
        <v>2.1505000000000001</v>
      </c>
      <c r="C772" s="55">
        <v>2.2542</v>
      </c>
      <c r="D772" s="55">
        <v>2.1404999999999998</v>
      </c>
      <c r="E772" s="55">
        <v>2.2730000000000001</v>
      </c>
      <c r="F772" s="55">
        <v>2.2067000000000001</v>
      </c>
    </row>
    <row r="773" spans="1:6">
      <c r="A773" s="56">
        <v>39484</v>
      </c>
      <c r="B773" s="55">
        <v>2.1816</v>
      </c>
      <c r="C773" s="55">
        <v>2.2867999999999999</v>
      </c>
      <c r="D773" s="55">
        <v>2.1715</v>
      </c>
      <c r="E773" s="55">
        <v>2.3058999999999998</v>
      </c>
      <c r="F773" s="55">
        <v>2.2387000000000001</v>
      </c>
    </row>
    <row r="774" spans="1:6">
      <c r="A774" s="56">
        <v>39485</v>
      </c>
      <c r="B774" s="55">
        <v>2.1987000000000001</v>
      </c>
      <c r="C774" s="55">
        <v>2.3047</v>
      </c>
      <c r="D774" s="55">
        <v>2.1884999999999999</v>
      </c>
      <c r="E774" s="55">
        <v>2.3239000000000001</v>
      </c>
      <c r="F774" s="55">
        <v>2.2564000000000002</v>
      </c>
    </row>
    <row r="775" spans="1:6">
      <c r="A775" s="56">
        <v>39486</v>
      </c>
      <c r="B775" s="55">
        <v>2.1959</v>
      </c>
      <c r="C775" s="55">
        <v>2.3018000000000001</v>
      </c>
      <c r="D775" s="55">
        <v>2.1858</v>
      </c>
      <c r="E775" s="55">
        <v>2.3210000000000002</v>
      </c>
      <c r="F775" s="55">
        <v>2.2538</v>
      </c>
    </row>
    <row r="776" spans="1:6">
      <c r="A776" s="56">
        <v>39487</v>
      </c>
      <c r="B776" s="55">
        <v>2.1959</v>
      </c>
      <c r="C776" s="55">
        <v>2.3018000000000001</v>
      </c>
      <c r="D776" s="55">
        <v>2.1858</v>
      </c>
      <c r="E776" s="55">
        <v>2.3210000000000002</v>
      </c>
      <c r="F776" s="55">
        <v>2.2538</v>
      </c>
    </row>
    <row r="777" spans="1:6">
      <c r="A777" s="56">
        <v>39488</v>
      </c>
      <c r="B777" s="55">
        <v>2.1959</v>
      </c>
      <c r="C777" s="55">
        <v>2.3018000000000001</v>
      </c>
      <c r="D777" s="55">
        <v>2.1858</v>
      </c>
      <c r="E777" s="55">
        <v>2.3210000000000002</v>
      </c>
      <c r="F777" s="55">
        <v>2.2538</v>
      </c>
    </row>
    <row r="778" spans="1:6">
      <c r="A778" s="56">
        <v>39489</v>
      </c>
      <c r="B778" s="55">
        <v>2.2017000000000002</v>
      </c>
      <c r="C778" s="55">
        <v>2.3079000000000001</v>
      </c>
      <c r="D778" s="55">
        <v>2.1915</v>
      </c>
      <c r="E778" s="55">
        <v>2.3271000000000002</v>
      </c>
      <c r="F778" s="55">
        <v>2.2597</v>
      </c>
    </row>
    <row r="779" spans="1:6">
      <c r="A779" s="56">
        <v>39490</v>
      </c>
      <c r="B779" s="55">
        <v>2.1976</v>
      </c>
      <c r="C779" s="55">
        <v>2.3035000000000001</v>
      </c>
      <c r="D779" s="55">
        <v>2.1873999999999998</v>
      </c>
      <c r="E779" s="55">
        <v>2.3227000000000002</v>
      </c>
      <c r="F779" s="55">
        <v>2.2553000000000001</v>
      </c>
    </row>
    <row r="780" spans="1:6">
      <c r="A780" s="56">
        <v>39491</v>
      </c>
      <c r="B780" s="55">
        <v>2.1915</v>
      </c>
      <c r="C780" s="55">
        <v>2.2972000000000001</v>
      </c>
      <c r="D780" s="55">
        <v>2.1814</v>
      </c>
      <c r="E780" s="55">
        <v>2.3163999999999998</v>
      </c>
      <c r="F780" s="55">
        <v>2.2490999999999999</v>
      </c>
    </row>
    <row r="781" spans="1:6">
      <c r="A781" s="56">
        <v>39492</v>
      </c>
      <c r="B781" s="55">
        <v>2.1669</v>
      </c>
      <c r="C781" s="55">
        <v>2.2713999999999999</v>
      </c>
      <c r="D781" s="55">
        <v>2.1568999999999998</v>
      </c>
      <c r="E781" s="55">
        <v>2.2902999999999998</v>
      </c>
      <c r="F781" s="55">
        <v>2.2238000000000002</v>
      </c>
    </row>
    <row r="782" spans="1:6">
      <c r="A782" s="56">
        <v>39493</v>
      </c>
      <c r="B782" s="55">
        <v>2.1756000000000002</v>
      </c>
      <c r="C782" s="55">
        <v>2.2805</v>
      </c>
      <c r="D782" s="55">
        <v>2.1656</v>
      </c>
      <c r="E782" s="55">
        <v>2.2995000000000001</v>
      </c>
      <c r="F782" s="55">
        <v>2.2328000000000001</v>
      </c>
    </row>
    <row r="783" spans="1:6">
      <c r="A783" s="56">
        <v>39494</v>
      </c>
      <c r="B783" s="55">
        <v>2.1756000000000002</v>
      </c>
      <c r="C783" s="55">
        <v>2.2805</v>
      </c>
      <c r="D783" s="55">
        <v>2.1656</v>
      </c>
      <c r="E783" s="55">
        <v>2.2995000000000001</v>
      </c>
      <c r="F783" s="55">
        <v>2.2328000000000001</v>
      </c>
    </row>
    <row r="784" spans="1:6">
      <c r="A784" s="56">
        <v>39495</v>
      </c>
      <c r="B784" s="55">
        <v>2.1756000000000002</v>
      </c>
      <c r="C784" s="55">
        <v>2.2805</v>
      </c>
      <c r="D784" s="55">
        <v>2.1656</v>
      </c>
      <c r="E784" s="55">
        <v>2.2995000000000001</v>
      </c>
      <c r="F784" s="55">
        <v>2.2328000000000001</v>
      </c>
    </row>
    <row r="785" spans="1:6">
      <c r="A785" s="56">
        <v>39496</v>
      </c>
      <c r="B785" s="55">
        <v>2.1684000000000001</v>
      </c>
      <c r="C785" s="55">
        <v>2.2730000000000001</v>
      </c>
      <c r="D785" s="55">
        <v>2.1583999999999999</v>
      </c>
      <c r="E785" s="55">
        <v>2.2919</v>
      </c>
      <c r="F785" s="55">
        <v>2.2248000000000001</v>
      </c>
    </row>
    <row r="786" spans="1:6">
      <c r="A786" s="56">
        <v>39497</v>
      </c>
      <c r="B786" s="55">
        <v>2.1570999999999998</v>
      </c>
      <c r="C786" s="55">
        <v>2.2610999999999999</v>
      </c>
      <c r="D786" s="55">
        <v>2.1471</v>
      </c>
      <c r="E786" s="55">
        <v>2.2799</v>
      </c>
      <c r="F786" s="55">
        <v>2.2132999999999998</v>
      </c>
    </row>
    <row r="787" spans="1:6">
      <c r="A787" s="56">
        <v>39498</v>
      </c>
      <c r="B787" s="55">
        <v>2.1694</v>
      </c>
      <c r="C787" s="55">
        <v>2.274</v>
      </c>
      <c r="D787" s="55">
        <v>2.1593</v>
      </c>
      <c r="E787" s="55">
        <v>2.2928999999999999</v>
      </c>
      <c r="F787" s="55">
        <v>2.2259000000000002</v>
      </c>
    </row>
    <row r="788" spans="1:6">
      <c r="A788" s="56">
        <v>39499</v>
      </c>
      <c r="B788" s="55">
        <v>2.1495000000000002</v>
      </c>
      <c r="C788" s="55">
        <v>2.2532000000000001</v>
      </c>
      <c r="D788" s="55">
        <v>2.1396000000000002</v>
      </c>
      <c r="E788" s="55">
        <v>2.2719</v>
      </c>
      <c r="F788" s="55">
        <v>2.2059000000000002</v>
      </c>
    </row>
    <row r="789" spans="1:6">
      <c r="A789" s="56">
        <v>39500</v>
      </c>
      <c r="B789" s="55">
        <v>2.1564999999999999</v>
      </c>
      <c r="C789" s="55">
        <v>2.2605</v>
      </c>
      <c r="D789" s="55">
        <v>2.1465000000000001</v>
      </c>
      <c r="E789" s="55">
        <v>2.2793000000000001</v>
      </c>
      <c r="F789" s="55">
        <v>2.2126999999999999</v>
      </c>
    </row>
    <row r="790" spans="1:6">
      <c r="A790" s="56">
        <v>39501</v>
      </c>
      <c r="B790" s="55">
        <v>2.1564999999999999</v>
      </c>
      <c r="C790" s="55">
        <v>2.2605</v>
      </c>
      <c r="D790" s="55">
        <v>2.1465000000000001</v>
      </c>
      <c r="E790" s="55">
        <v>2.2793000000000001</v>
      </c>
      <c r="F790" s="55">
        <v>2.2126999999999999</v>
      </c>
    </row>
    <row r="791" spans="1:6">
      <c r="A791" s="56">
        <v>39502</v>
      </c>
      <c r="B791" s="55">
        <v>2.1564999999999999</v>
      </c>
      <c r="C791" s="55">
        <v>2.2605</v>
      </c>
      <c r="D791" s="55">
        <v>2.1465000000000001</v>
      </c>
      <c r="E791" s="55">
        <v>2.2793000000000001</v>
      </c>
      <c r="F791" s="55">
        <v>2.2126999999999999</v>
      </c>
    </row>
    <row r="792" spans="1:6">
      <c r="A792" s="56">
        <v>39503</v>
      </c>
      <c r="B792" s="55">
        <v>2.1539999999999999</v>
      </c>
      <c r="C792" s="55">
        <v>2.2578</v>
      </c>
      <c r="D792" s="55">
        <v>2.1440000000000001</v>
      </c>
      <c r="E792" s="55">
        <v>2.2766000000000002</v>
      </c>
      <c r="F792" s="55">
        <v>2.2101000000000002</v>
      </c>
    </row>
    <row r="793" spans="1:6">
      <c r="A793" s="56">
        <v>39504</v>
      </c>
      <c r="B793" s="55">
        <v>2.1318000000000001</v>
      </c>
      <c r="C793" s="55">
        <v>2.2345999999999999</v>
      </c>
      <c r="D793" s="55">
        <v>2.1219000000000001</v>
      </c>
      <c r="E793" s="55">
        <v>2.2532000000000001</v>
      </c>
      <c r="F793" s="55">
        <v>2.1878000000000002</v>
      </c>
    </row>
    <row r="794" spans="1:6">
      <c r="A794" s="56">
        <v>39505</v>
      </c>
      <c r="B794" s="55">
        <v>2.1391</v>
      </c>
      <c r="C794" s="55">
        <v>2.2422</v>
      </c>
      <c r="D794" s="55">
        <v>2.1292</v>
      </c>
      <c r="E794" s="55">
        <v>2.2608999999999999</v>
      </c>
      <c r="F794" s="55">
        <v>2.1953</v>
      </c>
    </row>
    <row r="795" spans="1:6">
      <c r="A795" s="56">
        <v>39506</v>
      </c>
      <c r="B795" s="55">
        <v>2.1356000000000002</v>
      </c>
      <c r="C795" s="55">
        <v>2.2385999999999999</v>
      </c>
      <c r="D795" s="55">
        <v>2.1257999999999999</v>
      </c>
      <c r="E795" s="55">
        <v>2.2572000000000001</v>
      </c>
      <c r="F795" s="55">
        <v>2.1915</v>
      </c>
    </row>
    <row r="796" spans="1:6">
      <c r="A796" s="56">
        <v>39507</v>
      </c>
      <c r="B796" s="55">
        <v>2.1478999999999999</v>
      </c>
      <c r="C796" s="55">
        <v>2.2515000000000001</v>
      </c>
      <c r="D796" s="55">
        <v>2.1379000000000001</v>
      </c>
      <c r="E796" s="55">
        <v>2.2702</v>
      </c>
      <c r="F796" s="55">
        <v>2.2042999999999999</v>
      </c>
    </row>
    <row r="797" spans="1:6">
      <c r="A797" s="56">
        <v>39508</v>
      </c>
      <c r="B797" s="55">
        <v>2.1478999999999999</v>
      </c>
      <c r="C797" s="55">
        <v>2.2515000000000001</v>
      </c>
      <c r="D797" s="55">
        <v>2.1379000000000001</v>
      </c>
      <c r="E797" s="55">
        <v>2.2702</v>
      </c>
      <c r="F797" s="55">
        <v>2.2042999999999999</v>
      </c>
    </row>
    <row r="798" spans="1:6">
      <c r="A798" s="56">
        <v>39509</v>
      </c>
      <c r="B798" s="55">
        <v>2.1478999999999999</v>
      </c>
      <c r="C798" s="55">
        <v>2.2515000000000001</v>
      </c>
      <c r="D798" s="55">
        <v>2.1379000000000001</v>
      </c>
      <c r="E798" s="55">
        <v>2.2702</v>
      </c>
      <c r="F798" s="55">
        <v>2.2042999999999999</v>
      </c>
    </row>
    <row r="799" spans="1:6">
      <c r="A799" s="56">
        <v>39510</v>
      </c>
      <c r="B799" s="55">
        <v>2.1884999999999999</v>
      </c>
      <c r="C799" s="55">
        <v>2.2940999999999998</v>
      </c>
      <c r="D799" s="55">
        <v>2.1783999999999999</v>
      </c>
      <c r="E799" s="55">
        <v>2.3130999999999999</v>
      </c>
      <c r="F799" s="55">
        <v>2.2454999999999998</v>
      </c>
    </row>
    <row r="800" spans="1:6">
      <c r="A800" s="56">
        <v>39511</v>
      </c>
      <c r="B800" s="55">
        <v>2.1699000000000002</v>
      </c>
      <c r="C800" s="55">
        <v>2.2746</v>
      </c>
      <c r="D800" s="55">
        <v>2.1598999999999999</v>
      </c>
      <c r="E800" s="55">
        <v>2.2934999999999999</v>
      </c>
      <c r="F800" s="55">
        <v>2.2269000000000001</v>
      </c>
    </row>
    <row r="801" spans="1:6">
      <c r="A801" s="56">
        <v>39512</v>
      </c>
      <c r="B801" s="55">
        <v>2.1808999999999998</v>
      </c>
      <c r="C801" s="55">
        <v>2.2860999999999998</v>
      </c>
      <c r="D801" s="55">
        <v>2.1707999999999998</v>
      </c>
      <c r="E801" s="55">
        <v>2.3050999999999999</v>
      </c>
      <c r="F801" s="55">
        <v>2.2376999999999998</v>
      </c>
    </row>
    <row r="802" spans="1:6">
      <c r="A802" s="56">
        <v>39513</v>
      </c>
      <c r="B802" s="55">
        <v>2.1686999999999999</v>
      </c>
      <c r="C802" s="55">
        <v>2.2732999999999999</v>
      </c>
      <c r="D802" s="55">
        <v>2.1587000000000001</v>
      </c>
      <c r="E802" s="55">
        <v>2.2923</v>
      </c>
      <c r="F802" s="55">
        <v>2.2254999999999998</v>
      </c>
    </row>
    <row r="803" spans="1:6">
      <c r="A803" s="56">
        <v>39514</v>
      </c>
      <c r="B803" s="55">
        <v>2.2081</v>
      </c>
      <c r="C803" s="55">
        <v>2.3144999999999998</v>
      </c>
      <c r="D803" s="55">
        <v>2.1979000000000002</v>
      </c>
      <c r="E803" s="55">
        <v>2.3338000000000001</v>
      </c>
      <c r="F803" s="55">
        <v>2.2656000000000001</v>
      </c>
    </row>
    <row r="804" spans="1:6">
      <c r="A804" s="56">
        <v>39515</v>
      </c>
      <c r="B804" s="55">
        <v>2.2081</v>
      </c>
      <c r="C804" s="55">
        <v>2.3144999999999998</v>
      </c>
      <c r="D804" s="55">
        <v>2.1979000000000002</v>
      </c>
      <c r="E804" s="55">
        <v>2.3338000000000001</v>
      </c>
      <c r="F804" s="55">
        <v>2.2656000000000001</v>
      </c>
    </row>
    <row r="805" spans="1:6">
      <c r="A805" s="56">
        <v>39516</v>
      </c>
      <c r="B805" s="55">
        <v>2.2081</v>
      </c>
      <c r="C805" s="55">
        <v>2.3144999999999998</v>
      </c>
      <c r="D805" s="55">
        <v>2.1979000000000002</v>
      </c>
      <c r="E805" s="55">
        <v>2.3338000000000001</v>
      </c>
      <c r="F805" s="55">
        <v>2.2656000000000001</v>
      </c>
    </row>
    <row r="806" spans="1:6">
      <c r="A806" s="56">
        <v>39517</v>
      </c>
      <c r="B806" s="55">
        <v>2.2191000000000001</v>
      </c>
      <c r="C806" s="55">
        <v>2.3260999999999998</v>
      </c>
      <c r="D806" s="55">
        <v>2.2088000000000001</v>
      </c>
      <c r="E806" s="55">
        <v>2.3454999999999999</v>
      </c>
      <c r="F806" s="55">
        <v>2.2770999999999999</v>
      </c>
    </row>
    <row r="807" spans="1:6">
      <c r="A807" s="56">
        <v>39518</v>
      </c>
      <c r="B807" s="55">
        <v>2.2031000000000001</v>
      </c>
      <c r="C807" s="55">
        <v>2.3092999999999999</v>
      </c>
      <c r="D807" s="55">
        <v>2.1928999999999998</v>
      </c>
      <c r="E807" s="55">
        <v>2.3285</v>
      </c>
      <c r="F807" s="55">
        <v>2.2603</v>
      </c>
    </row>
    <row r="808" spans="1:6">
      <c r="A808" s="56">
        <v>39519</v>
      </c>
      <c r="B808" s="55">
        <v>2.1747999999999998</v>
      </c>
      <c r="C808" s="55">
        <v>2.2797000000000001</v>
      </c>
      <c r="D808" s="55">
        <v>2.1648000000000001</v>
      </c>
      <c r="E808" s="55">
        <v>2.2987000000000002</v>
      </c>
      <c r="F808" s="55">
        <v>2.2319</v>
      </c>
    </row>
    <row r="809" spans="1:6">
      <c r="A809" s="56">
        <v>39520</v>
      </c>
      <c r="B809" s="55">
        <v>2.1888000000000001</v>
      </c>
      <c r="C809" s="55">
        <v>2.2942999999999998</v>
      </c>
      <c r="D809" s="55">
        <v>2.1787000000000001</v>
      </c>
      <c r="E809" s="55">
        <v>2.3134000000000001</v>
      </c>
      <c r="F809" s="55">
        <v>2.246</v>
      </c>
    </row>
    <row r="810" spans="1:6">
      <c r="A810" s="56">
        <v>39521</v>
      </c>
      <c r="B810" s="55">
        <v>2.1884999999999999</v>
      </c>
      <c r="C810" s="55">
        <v>2.2940999999999998</v>
      </c>
      <c r="D810" s="55">
        <v>2.1783999999999999</v>
      </c>
      <c r="E810" s="55">
        <v>2.3132000000000001</v>
      </c>
      <c r="F810" s="55">
        <v>2.246</v>
      </c>
    </row>
    <row r="811" spans="1:6">
      <c r="A811" s="56">
        <v>39522</v>
      </c>
      <c r="B811" s="55">
        <v>2.1884999999999999</v>
      </c>
      <c r="C811" s="55">
        <v>2.2940999999999998</v>
      </c>
      <c r="D811" s="55">
        <v>2.1783999999999999</v>
      </c>
      <c r="E811" s="55">
        <v>2.3132000000000001</v>
      </c>
      <c r="F811" s="55">
        <v>2.246</v>
      </c>
    </row>
    <row r="812" spans="1:6">
      <c r="A812" s="56">
        <v>39523</v>
      </c>
      <c r="B812" s="55">
        <v>2.1884999999999999</v>
      </c>
      <c r="C812" s="55">
        <v>2.2940999999999998</v>
      </c>
      <c r="D812" s="55">
        <v>2.1783999999999999</v>
      </c>
      <c r="E812" s="55">
        <v>2.3132000000000001</v>
      </c>
      <c r="F812" s="55">
        <v>2.246</v>
      </c>
    </row>
    <row r="813" spans="1:6">
      <c r="A813" s="56">
        <v>39524</v>
      </c>
      <c r="B813" s="55">
        <v>2.2437999999999998</v>
      </c>
      <c r="C813" s="55">
        <v>2.3519999999999999</v>
      </c>
      <c r="D813" s="55">
        <v>2.2334000000000001</v>
      </c>
      <c r="E813" s="55">
        <v>2.3715999999999999</v>
      </c>
      <c r="F813" s="55">
        <v>2.3022999999999998</v>
      </c>
    </row>
    <row r="814" spans="1:6">
      <c r="A814" s="56">
        <v>39525</v>
      </c>
      <c r="B814" s="55">
        <v>2.2231999999999998</v>
      </c>
      <c r="C814" s="55">
        <v>2.3304999999999998</v>
      </c>
      <c r="D814" s="55">
        <v>2.2130000000000001</v>
      </c>
      <c r="E814" s="55">
        <v>2.3498999999999999</v>
      </c>
      <c r="F814" s="55">
        <v>2.2818999999999998</v>
      </c>
    </row>
    <row r="815" spans="1:6">
      <c r="A815" s="56">
        <v>39526</v>
      </c>
      <c r="B815" s="55">
        <v>2.2004999999999999</v>
      </c>
      <c r="C815" s="55">
        <v>2.3066</v>
      </c>
      <c r="D815" s="55">
        <v>2.1903999999999999</v>
      </c>
      <c r="E815" s="55">
        <v>2.3258000000000001</v>
      </c>
      <c r="F815" s="55">
        <v>2.2574000000000001</v>
      </c>
    </row>
    <row r="816" spans="1:6">
      <c r="A816" s="56">
        <v>39527</v>
      </c>
      <c r="B816" s="55">
        <v>2.2027999999999999</v>
      </c>
      <c r="C816" s="55">
        <v>2.3090999999999999</v>
      </c>
      <c r="D816" s="55">
        <v>2.1926999999999999</v>
      </c>
      <c r="E816" s="55">
        <v>2.3283</v>
      </c>
      <c r="F816" s="55">
        <v>2.2616000000000001</v>
      </c>
    </row>
    <row r="817" spans="1:6">
      <c r="A817" s="56">
        <v>39528</v>
      </c>
      <c r="B817" s="55">
        <v>2.2094999999999998</v>
      </c>
      <c r="C817" s="55">
        <v>2.3159999999999998</v>
      </c>
      <c r="D817" s="55">
        <v>2.1993</v>
      </c>
      <c r="E817" s="55">
        <v>2.3353000000000002</v>
      </c>
      <c r="F817" s="55">
        <v>2.2671000000000001</v>
      </c>
    </row>
    <row r="818" spans="1:6">
      <c r="A818" s="56">
        <v>39529</v>
      </c>
      <c r="B818" s="55">
        <v>2.2094999999999998</v>
      </c>
      <c r="C818" s="55">
        <v>2.3159999999999998</v>
      </c>
      <c r="D818" s="55">
        <v>2.1993</v>
      </c>
      <c r="E818" s="55">
        <v>2.3353000000000002</v>
      </c>
      <c r="F818" s="55">
        <v>2.2671000000000001</v>
      </c>
    </row>
    <row r="819" spans="1:6">
      <c r="A819" s="56">
        <v>39530</v>
      </c>
      <c r="B819" s="55">
        <v>2.2094999999999998</v>
      </c>
      <c r="C819" s="55">
        <v>2.3159999999999998</v>
      </c>
      <c r="D819" s="55">
        <v>2.1993</v>
      </c>
      <c r="E819" s="55">
        <v>2.3353000000000002</v>
      </c>
      <c r="F819" s="55">
        <v>2.2671000000000001</v>
      </c>
    </row>
    <row r="820" spans="1:6">
      <c r="A820" s="56">
        <v>39531</v>
      </c>
      <c r="B820" s="55">
        <v>2.2094999999999998</v>
      </c>
      <c r="C820" s="55">
        <v>2.3159999999999998</v>
      </c>
      <c r="D820" s="55">
        <v>2.1993</v>
      </c>
      <c r="E820" s="55">
        <v>2.3353000000000002</v>
      </c>
      <c r="F820" s="55">
        <v>2.2671000000000001</v>
      </c>
    </row>
    <row r="821" spans="1:6">
      <c r="A821" s="56">
        <v>39532</v>
      </c>
      <c r="B821" s="55">
        <v>2.1837</v>
      </c>
      <c r="C821" s="55">
        <v>2.2890000000000001</v>
      </c>
      <c r="D821" s="55">
        <v>2.1736</v>
      </c>
      <c r="E821" s="55">
        <v>2.3081</v>
      </c>
      <c r="F821" s="55">
        <v>2.2408999999999999</v>
      </c>
    </row>
    <row r="822" spans="1:6">
      <c r="A822" s="56">
        <v>39533</v>
      </c>
      <c r="B822" s="55">
        <v>2.1804000000000001</v>
      </c>
      <c r="C822" s="55">
        <v>2.2856000000000001</v>
      </c>
      <c r="D822" s="55">
        <v>2.1703999999999999</v>
      </c>
      <c r="E822" s="55">
        <v>2.3046000000000002</v>
      </c>
      <c r="F822" s="55">
        <v>2.2370999999999999</v>
      </c>
    </row>
    <row r="823" spans="1:6">
      <c r="A823" s="56">
        <v>39534</v>
      </c>
      <c r="B823" s="55">
        <v>2.1922999999999999</v>
      </c>
      <c r="C823" s="55">
        <v>2.298</v>
      </c>
      <c r="D823" s="55">
        <v>2.1821999999999999</v>
      </c>
      <c r="E823" s="55">
        <v>2.3172000000000001</v>
      </c>
      <c r="F823" s="55">
        <v>2.2494000000000001</v>
      </c>
    </row>
    <row r="824" spans="1:6">
      <c r="A824" s="56">
        <v>39535</v>
      </c>
      <c r="B824" s="55">
        <v>2.1884999999999999</v>
      </c>
      <c r="C824" s="55">
        <v>2.294</v>
      </c>
      <c r="D824" s="55">
        <v>2.1783999999999999</v>
      </c>
      <c r="E824" s="55">
        <v>2.3130999999999999</v>
      </c>
      <c r="F824" s="55">
        <v>2.2450999999999999</v>
      </c>
    </row>
    <row r="825" spans="1:6">
      <c r="A825" s="56">
        <v>39536</v>
      </c>
      <c r="B825" s="55">
        <v>2.1884999999999999</v>
      </c>
      <c r="C825" s="55">
        <v>2.294</v>
      </c>
      <c r="D825" s="55">
        <v>2.1783999999999999</v>
      </c>
      <c r="E825" s="55">
        <v>2.3130999999999999</v>
      </c>
      <c r="F825" s="55">
        <v>2.2450999999999999</v>
      </c>
    </row>
    <row r="826" spans="1:6">
      <c r="A826" s="56">
        <v>39537</v>
      </c>
      <c r="B826" s="55">
        <v>2.1884999999999999</v>
      </c>
      <c r="C826" s="55">
        <v>2.294</v>
      </c>
      <c r="D826" s="55">
        <v>2.1783999999999999</v>
      </c>
      <c r="E826" s="55">
        <v>2.3130999999999999</v>
      </c>
      <c r="F826" s="55">
        <v>2.2450999999999999</v>
      </c>
    </row>
    <row r="827" spans="1:6">
      <c r="A827" s="56">
        <v>39538</v>
      </c>
      <c r="B827" s="55">
        <v>2.1800999999999999</v>
      </c>
      <c r="C827" s="55">
        <v>2.2852999999999999</v>
      </c>
      <c r="D827" s="55">
        <v>2.17</v>
      </c>
      <c r="E827" s="55">
        <v>2.3043</v>
      </c>
      <c r="F827" s="55">
        <v>2.2372000000000001</v>
      </c>
    </row>
    <row r="828" spans="1:6">
      <c r="A828" s="56">
        <v>39539</v>
      </c>
      <c r="B828" s="55">
        <v>2.1835</v>
      </c>
      <c r="C828" s="55">
        <v>2.2888000000000002</v>
      </c>
      <c r="D828" s="55">
        <v>2.1734</v>
      </c>
      <c r="E828" s="55">
        <v>2.3077999999999999</v>
      </c>
      <c r="F828" s="55">
        <v>2.2410000000000001</v>
      </c>
    </row>
    <row r="829" spans="1:6">
      <c r="A829" s="56">
        <v>39540</v>
      </c>
      <c r="B829" s="55">
        <v>2.1530999999999998</v>
      </c>
      <c r="C829" s="55">
        <v>2.2568999999999999</v>
      </c>
      <c r="D829" s="55">
        <v>2.1431</v>
      </c>
      <c r="E829" s="55">
        <v>2.2757000000000001</v>
      </c>
      <c r="F829" s="55">
        <v>2.2092000000000001</v>
      </c>
    </row>
    <row r="830" spans="1:6">
      <c r="A830" s="56">
        <v>39541</v>
      </c>
      <c r="B830" s="55">
        <v>2.1459000000000001</v>
      </c>
      <c r="C830" s="55">
        <v>2.2494000000000001</v>
      </c>
      <c r="D830" s="55">
        <v>2.1360000000000001</v>
      </c>
      <c r="E830" s="55">
        <v>2.2681</v>
      </c>
      <c r="F830" s="55">
        <v>2.2021000000000002</v>
      </c>
    </row>
    <row r="831" spans="1:6">
      <c r="A831" s="56">
        <v>39542</v>
      </c>
      <c r="B831" s="55">
        <v>2.1395</v>
      </c>
      <c r="C831" s="55">
        <v>2.2425999999999999</v>
      </c>
      <c r="D831" s="55">
        <v>2.1295999999999999</v>
      </c>
      <c r="E831" s="55">
        <v>2.2612999999999999</v>
      </c>
      <c r="F831" s="55">
        <v>2.1957</v>
      </c>
    </row>
    <row r="832" spans="1:6">
      <c r="A832" s="56">
        <v>39543</v>
      </c>
      <c r="B832" s="55">
        <v>2.1395</v>
      </c>
      <c r="C832" s="55">
        <v>2.2425999999999999</v>
      </c>
      <c r="D832" s="55">
        <v>2.1295999999999999</v>
      </c>
      <c r="E832" s="55">
        <v>2.2612999999999999</v>
      </c>
      <c r="F832" s="55">
        <v>2.1957</v>
      </c>
    </row>
    <row r="833" spans="1:6">
      <c r="A833" s="56">
        <v>39544</v>
      </c>
      <c r="B833" s="55">
        <v>2.1395</v>
      </c>
      <c r="C833" s="55">
        <v>2.2425999999999999</v>
      </c>
      <c r="D833" s="55">
        <v>2.1295999999999999</v>
      </c>
      <c r="E833" s="55">
        <v>2.2612999999999999</v>
      </c>
      <c r="F833" s="55">
        <v>2.1957</v>
      </c>
    </row>
    <row r="834" spans="1:6">
      <c r="A834" s="56">
        <v>39545</v>
      </c>
      <c r="B834" s="55">
        <v>2.1311</v>
      </c>
      <c r="C834" s="55">
        <v>2.2338</v>
      </c>
      <c r="D834" s="55">
        <v>2.1212</v>
      </c>
      <c r="E834" s="55">
        <v>2.2524000000000002</v>
      </c>
      <c r="F834" s="55">
        <v>2.1865999999999999</v>
      </c>
    </row>
    <row r="835" spans="1:6">
      <c r="A835" s="56">
        <v>39546</v>
      </c>
      <c r="B835" s="55">
        <v>2.1217999999999999</v>
      </c>
      <c r="C835" s="55">
        <v>2.2242000000000002</v>
      </c>
      <c r="D835" s="55">
        <v>2.1120000000000001</v>
      </c>
      <c r="E835" s="55">
        <v>2.2427000000000001</v>
      </c>
      <c r="F835" s="55">
        <v>2.1776</v>
      </c>
    </row>
    <row r="836" spans="1:6">
      <c r="A836" s="56">
        <v>39547</v>
      </c>
      <c r="B836" s="55">
        <v>2.1160999999999999</v>
      </c>
      <c r="C836" s="55">
        <v>2.2181999999999999</v>
      </c>
      <c r="D836" s="55">
        <v>2.1063000000000001</v>
      </c>
      <c r="E836" s="55">
        <v>2.2366000000000001</v>
      </c>
      <c r="F836" s="55">
        <v>2.1717</v>
      </c>
    </row>
    <row r="837" spans="1:6">
      <c r="A837" s="56">
        <v>39548</v>
      </c>
      <c r="B837" s="55">
        <v>2.1307999999999998</v>
      </c>
      <c r="C837" s="55">
        <v>2.2336</v>
      </c>
      <c r="D837" s="55">
        <v>2.121</v>
      </c>
      <c r="E837" s="55">
        <v>2.2522000000000002</v>
      </c>
      <c r="F837" s="55">
        <v>2.1865999999999999</v>
      </c>
    </row>
    <row r="838" spans="1:6">
      <c r="A838" s="56">
        <v>39549</v>
      </c>
      <c r="B838" s="55">
        <v>2.1084000000000001</v>
      </c>
      <c r="C838" s="55">
        <v>2.21</v>
      </c>
      <c r="D838" s="55">
        <v>2.0985999999999998</v>
      </c>
      <c r="E838" s="55">
        <v>2.2284000000000002</v>
      </c>
      <c r="F838" s="55">
        <v>2.1633</v>
      </c>
    </row>
    <row r="839" spans="1:6">
      <c r="A839" s="56">
        <v>39550</v>
      </c>
      <c r="B839" s="55">
        <v>2.1084000000000001</v>
      </c>
      <c r="C839" s="55">
        <v>2.21</v>
      </c>
      <c r="D839" s="55">
        <v>2.0985999999999998</v>
      </c>
      <c r="E839" s="55">
        <v>2.2284000000000002</v>
      </c>
      <c r="F839" s="55">
        <v>2.1633</v>
      </c>
    </row>
    <row r="840" spans="1:6">
      <c r="A840" s="56">
        <v>39551</v>
      </c>
      <c r="B840" s="55">
        <v>2.1084000000000001</v>
      </c>
      <c r="C840" s="55">
        <v>2.21</v>
      </c>
      <c r="D840" s="55">
        <v>2.0985999999999998</v>
      </c>
      <c r="E840" s="55">
        <v>2.2284000000000002</v>
      </c>
      <c r="F840" s="55">
        <v>2.1633</v>
      </c>
    </row>
    <row r="841" spans="1:6">
      <c r="A841" s="56">
        <v>39552</v>
      </c>
      <c r="B841" s="55">
        <v>2.1132</v>
      </c>
      <c r="C841" s="55">
        <v>2.2151000000000001</v>
      </c>
      <c r="D841" s="55">
        <v>2.1034000000000002</v>
      </c>
      <c r="E841" s="55">
        <v>2.2334999999999998</v>
      </c>
      <c r="F841" s="55">
        <v>2.1688999999999998</v>
      </c>
    </row>
    <row r="842" spans="1:6">
      <c r="A842" s="56">
        <v>39553</v>
      </c>
      <c r="B842" s="55">
        <v>2.0975000000000001</v>
      </c>
      <c r="C842" s="55">
        <v>2.1985999999999999</v>
      </c>
      <c r="D842" s="55">
        <v>2.0878000000000001</v>
      </c>
      <c r="E842" s="55">
        <v>2.2168999999999999</v>
      </c>
      <c r="F842" s="55">
        <v>2.1526000000000001</v>
      </c>
    </row>
    <row r="843" spans="1:6">
      <c r="A843" s="56">
        <v>39554</v>
      </c>
      <c r="B843" s="55">
        <v>2.0880000000000001</v>
      </c>
      <c r="C843" s="55">
        <v>2.1886999999999999</v>
      </c>
      <c r="D843" s="55">
        <v>2.0783999999999998</v>
      </c>
      <c r="E843" s="55">
        <v>2.2069000000000001</v>
      </c>
      <c r="F843" s="55">
        <v>2.1431</v>
      </c>
    </row>
    <row r="844" spans="1:6">
      <c r="A844" s="56">
        <v>39555</v>
      </c>
      <c r="B844" s="55">
        <v>2.0880000000000001</v>
      </c>
      <c r="C844" s="55">
        <v>2.1886999999999999</v>
      </c>
      <c r="D844" s="55">
        <v>2.0783999999999998</v>
      </c>
      <c r="E844" s="55">
        <v>2.2069000000000001</v>
      </c>
      <c r="F844" s="55">
        <v>2.1429</v>
      </c>
    </row>
    <row r="845" spans="1:6">
      <c r="A845" s="56">
        <v>39556</v>
      </c>
      <c r="B845" s="55">
        <v>2.0884</v>
      </c>
      <c r="C845" s="55">
        <v>2.1890999999999998</v>
      </c>
      <c r="D845" s="55">
        <v>2.0787</v>
      </c>
      <c r="E845" s="55">
        <v>2.2073</v>
      </c>
      <c r="F845" s="55">
        <v>2.1429999999999998</v>
      </c>
    </row>
    <row r="846" spans="1:6">
      <c r="A846" s="56">
        <v>39557</v>
      </c>
      <c r="B846" s="55">
        <v>2.0884</v>
      </c>
      <c r="C846" s="55">
        <v>2.1890999999999998</v>
      </c>
      <c r="D846" s="55">
        <v>2.0787</v>
      </c>
      <c r="E846" s="55">
        <v>2.2073</v>
      </c>
      <c r="F846" s="55">
        <v>2.1429999999999998</v>
      </c>
    </row>
    <row r="847" spans="1:6">
      <c r="A847" s="56">
        <v>39558</v>
      </c>
      <c r="B847" s="55">
        <v>2.0884</v>
      </c>
      <c r="C847" s="55">
        <v>2.1890999999999998</v>
      </c>
      <c r="D847" s="55">
        <v>2.0787</v>
      </c>
      <c r="E847" s="55">
        <v>2.2073</v>
      </c>
      <c r="F847" s="55">
        <v>2.1429999999999998</v>
      </c>
    </row>
    <row r="848" spans="1:6">
      <c r="A848" s="56">
        <v>39559</v>
      </c>
      <c r="B848" s="55">
        <v>2.0764999999999998</v>
      </c>
      <c r="C848" s="55">
        <v>2.1766000000000001</v>
      </c>
      <c r="D848" s="55">
        <v>2.0669</v>
      </c>
      <c r="E848" s="55">
        <v>2.1947000000000001</v>
      </c>
      <c r="F848" s="55">
        <v>2.1307999999999998</v>
      </c>
    </row>
    <row r="849" spans="1:6">
      <c r="A849" s="56">
        <v>39560</v>
      </c>
      <c r="B849" s="55">
        <v>2.0777000000000001</v>
      </c>
      <c r="C849" s="55">
        <v>2.1779000000000002</v>
      </c>
      <c r="D849" s="55">
        <v>2.0680999999999998</v>
      </c>
      <c r="E849" s="55">
        <v>2.1960000000000002</v>
      </c>
      <c r="F849" s="55">
        <v>2.1318000000000001</v>
      </c>
    </row>
    <row r="850" spans="1:6">
      <c r="A850" s="56">
        <v>39561</v>
      </c>
      <c r="B850" s="55">
        <v>2.0724999999999998</v>
      </c>
      <c r="C850" s="55">
        <v>2.1724000000000001</v>
      </c>
      <c r="D850" s="55">
        <v>2.0629</v>
      </c>
      <c r="E850" s="55">
        <v>2.1905000000000001</v>
      </c>
      <c r="F850" s="55">
        <v>2.1271</v>
      </c>
    </row>
    <row r="851" spans="1:6">
      <c r="A851" s="56">
        <v>39562</v>
      </c>
      <c r="B851" s="55">
        <v>2.0632999999999999</v>
      </c>
      <c r="C851" s="55">
        <v>2.1627999999999998</v>
      </c>
      <c r="D851" s="55">
        <v>2.0537999999999998</v>
      </c>
      <c r="E851" s="55">
        <v>2.1808000000000001</v>
      </c>
      <c r="F851" s="55">
        <v>2.1175000000000002</v>
      </c>
    </row>
    <row r="852" spans="1:6">
      <c r="A852" s="56">
        <v>39563</v>
      </c>
      <c r="B852" s="55">
        <v>2.0609999999999999</v>
      </c>
      <c r="C852" s="55">
        <v>2.1604000000000001</v>
      </c>
      <c r="D852" s="55">
        <v>2.0514999999999999</v>
      </c>
      <c r="E852" s="55">
        <v>2.1783999999999999</v>
      </c>
      <c r="F852" s="55">
        <v>2.1151</v>
      </c>
    </row>
    <row r="853" spans="1:6">
      <c r="A853" s="56">
        <v>39564</v>
      </c>
      <c r="B853" s="55">
        <v>2.0609999999999999</v>
      </c>
      <c r="C853" s="55">
        <v>2.1604000000000001</v>
      </c>
      <c r="D853" s="55">
        <v>2.0514999999999999</v>
      </c>
      <c r="E853" s="55">
        <v>2.1783999999999999</v>
      </c>
      <c r="F853" s="55">
        <v>2.1151</v>
      </c>
    </row>
    <row r="854" spans="1:6">
      <c r="A854" s="56">
        <v>39565</v>
      </c>
      <c r="B854" s="55">
        <v>2.0609999999999999</v>
      </c>
      <c r="C854" s="55">
        <v>2.1604000000000001</v>
      </c>
      <c r="D854" s="55">
        <v>2.0514999999999999</v>
      </c>
      <c r="E854" s="55">
        <v>2.1783999999999999</v>
      </c>
      <c r="F854" s="55">
        <v>2.1151</v>
      </c>
    </row>
    <row r="855" spans="1:6">
      <c r="A855" s="56">
        <v>39566</v>
      </c>
      <c r="B855" s="55">
        <v>2.0712999999999999</v>
      </c>
      <c r="C855" s="55">
        <v>2.1711999999999998</v>
      </c>
      <c r="D855" s="55">
        <v>2.0617999999999999</v>
      </c>
      <c r="E855" s="55">
        <v>2.1892999999999998</v>
      </c>
      <c r="F855" s="55">
        <v>2.1255000000000002</v>
      </c>
    </row>
    <row r="856" spans="1:6">
      <c r="A856" s="56">
        <v>39567</v>
      </c>
      <c r="B856" s="55">
        <v>2.0855999999999999</v>
      </c>
      <c r="C856" s="55">
        <v>2.1861999999999999</v>
      </c>
      <c r="D856" s="55">
        <v>2.0760000000000001</v>
      </c>
      <c r="E856" s="55">
        <v>2.2044000000000001</v>
      </c>
      <c r="F856" s="55">
        <v>2.1404000000000001</v>
      </c>
    </row>
    <row r="857" spans="1:6">
      <c r="A857" s="56">
        <v>39568</v>
      </c>
      <c r="B857" s="55">
        <v>2.0884999999999998</v>
      </c>
      <c r="C857" s="55">
        <v>2.1892</v>
      </c>
      <c r="D857" s="55">
        <v>2.0788000000000002</v>
      </c>
      <c r="E857" s="55">
        <v>2.2073999999999998</v>
      </c>
      <c r="F857" s="55">
        <v>2.1435</v>
      </c>
    </row>
    <row r="858" spans="1:6">
      <c r="A858" s="56">
        <v>39569</v>
      </c>
      <c r="B858" s="55">
        <v>2.0884999999999998</v>
      </c>
      <c r="C858" s="55">
        <v>2.1892</v>
      </c>
      <c r="D858" s="55">
        <v>2.0788000000000002</v>
      </c>
      <c r="E858" s="55">
        <v>2.2073999999999998</v>
      </c>
      <c r="F858" s="55">
        <v>2.1435</v>
      </c>
    </row>
    <row r="859" spans="1:6">
      <c r="A859" s="56">
        <v>39570</v>
      </c>
      <c r="B859" s="55">
        <v>2.0802999999999998</v>
      </c>
      <c r="C859" s="55">
        <v>2.1806000000000001</v>
      </c>
      <c r="D859" s="55">
        <v>2.0707</v>
      </c>
      <c r="E859" s="55">
        <v>2.1987999999999999</v>
      </c>
      <c r="F859" s="55">
        <v>2.1347</v>
      </c>
    </row>
    <row r="860" spans="1:6">
      <c r="A860" s="56">
        <v>39571</v>
      </c>
      <c r="B860" s="55">
        <v>2.0802999999999998</v>
      </c>
      <c r="C860" s="55">
        <v>2.1806000000000001</v>
      </c>
      <c r="D860" s="55">
        <v>2.0707</v>
      </c>
      <c r="E860" s="55">
        <v>2.1987999999999999</v>
      </c>
      <c r="F860" s="55">
        <v>2.1347</v>
      </c>
    </row>
    <row r="861" spans="1:6">
      <c r="A861" s="56">
        <v>39572</v>
      </c>
      <c r="B861" s="55">
        <v>2.0802999999999998</v>
      </c>
      <c r="C861" s="55">
        <v>2.1806000000000001</v>
      </c>
      <c r="D861" s="55">
        <v>2.0707</v>
      </c>
      <c r="E861" s="55">
        <v>2.1987999999999999</v>
      </c>
      <c r="F861" s="55">
        <v>2.1347</v>
      </c>
    </row>
    <row r="862" spans="1:6">
      <c r="A862" s="56">
        <v>39573</v>
      </c>
      <c r="B862" s="55">
        <v>2.0548999999999999</v>
      </c>
      <c r="C862" s="55">
        <v>2.1539999999999999</v>
      </c>
      <c r="D862" s="55">
        <v>2.0453999999999999</v>
      </c>
      <c r="E862" s="55">
        <v>2.1718999999999999</v>
      </c>
      <c r="F862" s="55">
        <v>2.1084999999999998</v>
      </c>
    </row>
    <row r="863" spans="1:6">
      <c r="A863" s="56">
        <v>39574</v>
      </c>
      <c r="B863" s="55">
        <v>2.0588000000000002</v>
      </c>
      <c r="C863" s="55">
        <v>2.1579999999999999</v>
      </c>
      <c r="D863" s="55">
        <v>2.0491999999999999</v>
      </c>
      <c r="E863" s="55">
        <v>2.1760000000000002</v>
      </c>
      <c r="F863" s="55">
        <v>2.1126</v>
      </c>
    </row>
    <row r="864" spans="1:6">
      <c r="A864" s="56">
        <v>39575</v>
      </c>
      <c r="B864" s="55">
        <v>2.0438999999999998</v>
      </c>
      <c r="C864" s="55">
        <v>2.1423999999999999</v>
      </c>
      <c r="D864" s="55">
        <v>2.0344000000000002</v>
      </c>
      <c r="E864" s="55">
        <v>2.1602999999999999</v>
      </c>
      <c r="F864" s="55">
        <v>2.0973000000000002</v>
      </c>
    </row>
    <row r="865" spans="1:6">
      <c r="A865" s="56">
        <v>39576</v>
      </c>
      <c r="B865" s="55">
        <v>2.0516999999999999</v>
      </c>
      <c r="C865" s="55">
        <v>2.1505999999999998</v>
      </c>
      <c r="D865" s="55">
        <v>2.0421999999999998</v>
      </c>
      <c r="E865" s="55">
        <v>2.1684999999999999</v>
      </c>
      <c r="F865" s="55">
        <v>2.1057999999999999</v>
      </c>
    </row>
    <row r="866" spans="1:6">
      <c r="A866" s="56">
        <v>39577</v>
      </c>
      <c r="B866" s="55">
        <v>2.0575999999999999</v>
      </c>
      <c r="C866" s="55">
        <v>2.1568000000000001</v>
      </c>
      <c r="D866" s="55">
        <v>2.0480999999999998</v>
      </c>
      <c r="E866" s="55">
        <v>2.1747000000000001</v>
      </c>
      <c r="F866" s="55">
        <v>2.1114000000000002</v>
      </c>
    </row>
    <row r="867" spans="1:6">
      <c r="A867" s="56">
        <v>39578</v>
      </c>
      <c r="B867" s="55">
        <v>2.0575999999999999</v>
      </c>
      <c r="C867" s="55">
        <v>2.1568000000000001</v>
      </c>
      <c r="D867" s="55">
        <v>2.0480999999999998</v>
      </c>
      <c r="E867" s="55">
        <v>2.1747000000000001</v>
      </c>
      <c r="F867" s="55">
        <v>2.1114000000000002</v>
      </c>
    </row>
    <row r="868" spans="1:6">
      <c r="A868" s="56">
        <v>39579</v>
      </c>
      <c r="B868" s="55">
        <v>2.0575999999999999</v>
      </c>
      <c r="C868" s="55">
        <v>2.1568000000000001</v>
      </c>
      <c r="D868" s="55">
        <v>2.0480999999999998</v>
      </c>
      <c r="E868" s="55">
        <v>2.1747000000000001</v>
      </c>
      <c r="F868" s="55">
        <v>2.1114000000000002</v>
      </c>
    </row>
    <row r="869" spans="1:6">
      <c r="A869" s="56">
        <v>39580</v>
      </c>
      <c r="B869" s="55">
        <v>2.0459999999999998</v>
      </c>
      <c r="C869" s="55">
        <v>2.1446000000000001</v>
      </c>
      <c r="D869" s="55">
        <v>2.0365000000000002</v>
      </c>
      <c r="E869" s="55">
        <v>2.1625000000000001</v>
      </c>
      <c r="F869" s="55">
        <v>2.0989</v>
      </c>
    </row>
    <row r="870" spans="1:6">
      <c r="A870" s="56">
        <v>39581</v>
      </c>
      <c r="B870" s="55">
        <v>2.0346000000000002</v>
      </c>
      <c r="C870" s="55">
        <v>2.1326999999999998</v>
      </c>
      <c r="D870" s="55">
        <v>2.0251999999999999</v>
      </c>
      <c r="E870" s="55">
        <v>2.1505000000000001</v>
      </c>
      <c r="F870" s="55">
        <v>2.0891000000000002</v>
      </c>
    </row>
    <row r="871" spans="1:6">
      <c r="A871" s="56">
        <v>39582</v>
      </c>
      <c r="B871" s="55">
        <v>2.032</v>
      </c>
      <c r="C871" s="55">
        <v>2.13</v>
      </c>
      <c r="D871" s="55">
        <v>2.0226000000000002</v>
      </c>
      <c r="E871" s="55">
        <v>2.1476999999999999</v>
      </c>
      <c r="F871" s="55">
        <v>2.0849000000000002</v>
      </c>
    </row>
    <row r="872" spans="1:6">
      <c r="A872" s="56">
        <v>39583</v>
      </c>
      <c r="B872" s="55">
        <v>2.0263</v>
      </c>
      <c r="C872" s="55">
        <v>2.1240000000000001</v>
      </c>
      <c r="D872" s="55">
        <v>2.0169999999999999</v>
      </c>
      <c r="E872" s="55">
        <v>2.1417000000000002</v>
      </c>
      <c r="F872" s="55">
        <v>2.0802999999999998</v>
      </c>
    </row>
    <row r="873" spans="1:6">
      <c r="A873" s="56">
        <v>39584</v>
      </c>
      <c r="B873" s="55">
        <v>2.0226000000000002</v>
      </c>
      <c r="C873" s="55">
        <v>2.1200999999999999</v>
      </c>
      <c r="D873" s="55">
        <v>2.0131999999999999</v>
      </c>
      <c r="E873" s="55">
        <v>2.1377999999999999</v>
      </c>
      <c r="F873" s="55">
        <v>2.0758999999999999</v>
      </c>
    </row>
    <row r="874" spans="1:6">
      <c r="A874" s="56">
        <v>39585</v>
      </c>
      <c r="B874" s="55">
        <v>2.0226000000000002</v>
      </c>
      <c r="C874" s="55">
        <v>2.1200999999999999</v>
      </c>
      <c r="D874" s="55">
        <v>2.0131999999999999</v>
      </c>
      <c r="E874" s="55">
        <v>2.1377999999999999</v>
      </c>
      <c r="F874" s="55">
        <v>2.0758999999999999</v>
      </c>
    </row>
    <row r="875" spans="1:6">
      <c r="A875" s="56">
        <v>39586</v>
      </c>
      <c r="B875" s="55">
        <v>2.0226000000000002</v>
      </c>
      <c r="C875" s="55">
        <v>2.1200999999999999</v>
      </c>
      <c r="D875" s="55">
        <v>2.0131999999999999</v>
      </c>
      <c r="E875" s="55">
        <v>2.1377999999999999</v>
      </c>
      <c r="F875" s="55">
        <v>2.0758999999999999</v>
      </c>
    </row>
    <row r="876" spans="1:6">
      <c r="A876" s="56">
        <v>39587</v>
      </c>
      <c r="B876" s="55">
        <v>2.0226999999999999</v>
      </c>
      <c r="C876" s="55">
        <v>2.1202999999999999</v>
      </c>
      <c r="D876" s="55">
        <v>2.0133999999999999</v>
      </c>
      <c r="E876" s="55">
        <v>2.1379000000000001</v>
      </c>
      <c r="F876" s="55">
        <v>2.0756999999999999</v>
      </c>
    </row>
    <row r="877" spans="1:6">
      <c r="A877" s="56">
        <v>39588</v>
      </c>
      <c r="B877" s="55">
        <v>2.0215000000000001</v>
      </c>
      <c r="C877" s="55">
        <v>2.1190000000000002</v>
      </c>
      <c r="D877" s="55">
        <v>2.0121000000000002</v>
      </c>
      <c r="E877" s="55">
        <v>2.1366000000000001</v>
      </c>
      <c r="F877" s="55">
        <v>2.0748000000000002</v>
      </c>
    </row>
    <row r="878" spans="1:6">
      <c r="A878" s="56">
        <v>39589</v>
      </c>
      <c r="B878" s="55">
        <v>2.0316999999999998</v>
      </c>
      <c r="C878" s="55">
        <v>2.1297000000000001</v>
      </c>
      <c r="D878" s="55">
        <v>2.0224000000000002</v>
      </c>
      <c r="E878" s="55">
        <v>2.1474000000000002</v>
      </c>
      <c r="F878" s="55">
        <v>2.0855000000000001</v>
      </c>
    </row>
    <row r="879" spans="1:6">
      <c r="A879" s="56">
        <v>39590</v>
      </c>
      <c r="B879" s="55">
        <v>2.0316999999999998</v>
      </c>
      <c r="C879" s="55">
        <v>2.1297000000000001</v>
      </c>
      <c r="D879" s="55">
        <v>2.0224000000000002</v>
      </c>
      <c r="E879" s="55">
        <v>2.1474000000000002</v>
      </c>
      <c r="F879" s="55">
        <v>2.0855000000000001</v>
      </c>
    </row>
    <row r="880" spans="1:6">
      <c r="A880" s="56">
        <v>39591</v>
      </c>
      <c r="B880" s="55">
        <v>2.0506000000000002</v>
      </c>
      <c r="C880" s="55">
        <v>2.1495000000000002</v>
      </c>
      <c r="D880" s="55">
        <v>2.0411000000000001</v>
      </c>
      <c r="E880" s="55">
        <v>2.1674000000000002</v>
      </c>
      <c r="F880" s="55">
        <v>2.1042999999999998</v>
      </c>
    </row>
    <row r="881" spans="1:6">
      <c r="A881" s="56">
        <v>39592</v>
      </c>
      <c r="B881" s="55">
        <v>2.0506000000000002</v>
      </c>
      <c r="C881" s="55">
        <v>2.1495000000000002</v>
      </c>
      <c r="D881" s="55">
        <v>2.0411000000000001</v>
      </c>
      <c r="E881" s="55">
        <v>2.1674000000000002</v>
      </c>
      <c r="F881" s="55">
        <v>2.1042999999999998</v>
      </c>
    </row>
    <row r="882" spans="1:6">
      <c r="A882" s="56">
        <v>39593</v>
      </c>
      <c r="B882" s="55">
        <v>2.0506000000000002</v>
      </c>
      <c r="C882" s="55">
        <v>2.1495000000000002</v>
      </c>
      <c r="D882" s="55">
        <v>2.0411000000000001</v>
      </c>
      <c r="E882" s="55">
        <v>2.1674000000000002</v>
      </c>
      <c r="F882" s="55">
        <v>2.1042999999999998</v>
      </c>
    </row>
    <row r="883" spans="1:6">
      <c r="A883" s="56">
        <v>39594</v>
      </c>
      <c r="B883" s="55">
        <v>2.0548999999999999</v>
      </c>
      <c r="C883" s="55">
        <v>2.1539999999999999</v>
      </c>
      <c r="D883" s="55">
        <v>2.0453999999999999</v>
      </c>
      <c r="E883" s="55">
        <v>2.1718999999999999</v>
      </c>
      <c r="F883" s="55">
        <v>2.1086999999999998</v>
      </c>
    </row>
    <row r="884" spans="1:6">
      <c r="A884" s="56">
        <v>39595</v>
      </c>
      <c r="B884" s="55">
        <v>2.0449000000000002</v>
      </c>
      <c r="C884" s="55">
        <v>2.1435</v>
      </c>
      <c r="D884" s="55">
        <v>2.0354000000000001</v>
      </c>
      <c r="E884" s="55">
        <v>2.1613000000000002</v>
      </c>
      <c r="F884" s="55">
        <v>2.0988000000000002</v>
      </c>
    </row>
    <row r="885" spans="1:6">
      <c r="A885" s="56">
        <v>39596</v>
      </c>
      <c r="B885" s="55">
        <v>2.0463</v>
      </c>
      <c r="C885" s="55">
        <v>2.1448999999999998</v>
      </c>
      <c r="D885" s="55">
        <v>2.0367999999999999</v>
      </c>
      <c r="E885" s="55">
        <v>2.1627999999999998</v>
      </c>
      <c r="F885" s="55">
        <v>2.1008</v>
      </c>
    </row>
    <row r="886" spans="1:6">
      <c r="A886" s="56">
        <v>39597</v>
      </c>
      <c r="B886" s="55">
        <v>2.0301</v>
      </c>
      <c r="C886" s="55">
        <v>2.1280000000000001</v>
      </c>
      <c r="D886" s="55">
        <v>2.0207000000000002</v>
      </c>
      <c r="E886" s="55">
        <v>2.1457000000000002</v>
      </c>
      <c r="F886" s="55">
        <v>2.0825999999999998</v>
      </c>
    </row>
    <row r="887" spans="1:6">
      <c r="A887" s="56">
        <v>39598</v>
      </c>
      <c r="B887" s="55">
        <v>2.0244</v>
      </c>
      <c r="C887" s="55">
        <v>2.1219999999999999</v>
      </c>
      <c r="D887" s="55">
        <v>2.0150000000000001</v>
      </c>
      <c r="E887" s="55">
        <v>2.1396000000000002</v>
      </c>
      <c r="F887" s="55">
        <v>2.0771000000000002</v>
      </c>
    </row>
    <row r="888" spans="1:6">
      <c r="A888" s="56">
        <v>39599</v>
      </c>
      <c r="B888" s="55">
        <v>2.0244</v>
      </c>
      <c r="C888" s="55">
        <v>2.1219999999999999</v>
      </c>
      <c r="D888" s="55">
        <v>2.0150000000000001</v>
      </c>
      <c r="E888" s="55">
        <v>2.1396000000000002</v>
      </c>
      <c r="F888" s="55">
        <v>2.0771000000000002</v>
      </c>
    </row>
    <row r="889" spans="1:6">
      <c r="A889" s="56">
        <v>39600</v>
      </c>
      <c r="B889" s="55">
        <v>2.0244</v>
      </c>
      <c r="C889" s="55">
        <v>2.1219999999999999</v>
      </c>
      <c r="D889" s="55">
        <v>2.0150000000000001</v>
      </c>
      <c r="E889" s="55">
        <v>2.1396000000000002</v>
      </c>
      <c r="F889" s="55">
        <v>2.0771000000000002</v>
      </c>
    </row>
    <row r="890" spans="1:6">
      <c r="A890" s="56">
        <v>39601</v>
      </c>
      <c r="B890" s="55">
        <v>2.0316000000000001</v>
      </c>
      <c r="C890" s="55">
        <v>2.1295999999999999</v>
      </c>
      <c r="D890" s="55">
        <v>2.0223</v>
      </c>
      <c r="E890" s="55">
        <v>2.1474000000000002</v>
      </c>
      <c r="F890" s="55">
        <v>2.0848</v>
      </c>
    </row>
    <row r="891" spans="1:6">
      <c r="A891" s="56">
        <v>39602</v>
      </c>
      <c r="B891" s="55">
        <v>2.0488</v>
      </c>
      <c r="C891" s="55">
        <v>2.1476000000000002</v>
      </c>
      <c r="D891" s="55">
        <v>2.0392999999999999</v>
      </c>
      <c r="E891" s="55">
        <v>2.1654</v>
      </c>
      <c r="F891" s="55">
        <v>2.1021999999999998</v>
      </c>
    </row>
    <row r="892" spans="1:6">
      <c r="A892" s="56">
        <v>39603</v>
      </c>
      <c r="B892" s="55">
        <v>2.0417999999999998</v>
      </c>
      <c r="C892" s="55">
        <v>2.1402999999999999</v>
      </c>
      <c r="D892" s="55">
        <v>2.0324</v>
      </c>
      <c r="E892" s="55">
        <v>2.1581000000000001</v>
      </c>
      <c r="F892" s="55">
        <v>2.0950000000000002</v>
      </c>
    </row>
    <row r="893" spans="1:6">
      <c r="A893" s="56">
        <v>39604</v>
      </c>
      <c r="B893" s="55">
        <v>2.0438000000000001</v>
      </c>
      <c r="C893" s="55">
        <v>2.1423999999999999</v>
      </c>
      <c r="D893" s="55">
        <v>2.0344000000000002</v>
      </c>
      <c r="E893" s="55">
        <v>2.1602000000000001</v>
      </c>
      <c r="F893" s="55">
        <v>2.0975000000000001</v>
      </c>
    </row>
    <row r="894" spans="1:6">
      <c r="A894" s="56">
        <v>39605</v>
      </c>
      <c r="B894" s="55">
        <v>2.0335999999999999</v>
      </c>
      <c r="C894" s="55">
        <v>2.1316000000000002</v>
      </c>
      <c r="D894" s="55">
        <v>2.0242</v>
      </c>
      <c r="E894" s="55">
        <v>2.1494</v>
      </c>
      <c r="F894" s="55">
        <v>2.0870000000000002</v>
      </c>
    </row>
    <row r="895" spans="1:6">
      <c r="A895" s="56">
        <v>39606</v>
      </c>
      <c r="B895" s="55">
        <v>2.0335999999999999</v>
      </c>
      <c r="C895" s="55">
        <v>2.1316000000000002</v>
      </c>
      <c r="D895" s="55">
        <v>2.0242</v>
      </c>
      <c r="E895" s="55">
        <v>2.1494</v>
      </c>
      <c r="F895" s="55">
        <v>2.0870000000000002</v>
      </c>
    </row>
    <row r="896" spans="1:6">
      <c r="A896" s="56">
        <v>39607</v>
      </c>
      <c r="B896" s="55">
        <v>2.0335999999999999</v>
      </c>
      <c r="C896" s="55">
        <v>2.1316000000000002</v>
      </c>
      <c r="D896" s="55">
        <v>2.0242</v>
      </c>
      <c r="E896" s="55">
        <v>2.1494</v>
      </c>
      <c r="F896" s="55">
        <v>2.0870000000000002</v>
      </c>
    </row>
    <row r="897" spans="1:6">
      <c r="A897" s="56">
        <v>39608</v>
      </c>
      <c r="B897" s="55">
        <v>2.0589</v>
      </c>
      <c r="C897" s="55">
        <v>2.1581999999999999</v>
      </c>
      <c r="D897" s="55">
        <v>2.0493999999999999</v>
      </c>
      <c r="E897" s="55">
        <v>2.1760999999999999</v>
      </c>
      <c r="F897" s="55">
        <v>2.1132</v>
      </c>
    </row>
    <row r="898" spans="1:6">
      <c r="A898" s="56">
        <v>39609</v>
      </c>
      <c r="B898" s="55">
        <v>2.0489999999999999</v>
      </c>
      <c r="C898" s="55">
        <v>2.1478999999999999</v>
      </c>
      <c r="D898" s="55">
        <v>2.0396000000000001</v>
      </c>
      <c r="E898" s="55">
        <v>2.1657000000000002</v>
      </c>
      <c r="F898" s="55">
        <v>2.1027</v>
      </c>
    </row>
    <row r="899" spans="1:6">
      <c r="A899" s="56">
        <v>39610</v>
      </c>
      <c r="B899" s="55">
        <v>2.0406</v>
      </c>
      <c r="C899" s="55">
        <v>2.1389999999999998</v>
      </c>
      <c r="D899" s="55">
        <v>2.0312000000000001</v>
      </c>
      <c r="E899" s="55">
        <v>2.1568000000000001</v>
      </c>
      <c r="F899" s="55">
        <v>2.0941999999999998</v>
      </c>
    </row>
    <row r="900" spans="1:6">
      <c r="A900" s="56">
        <v>39611</v>
      </c>
      <c r="B900" s="55">
        <v>2.0552999999999999</v>
      </c>
      <c r="C900" s="55">
        <v>2.1545000000000001</v>
      </c>
      <c r="D900" s="55">
        <v>2.0457999999999998</v>
      </c>
      <c r="E900" s="55">
        <v>2.1724000000000001</v>
      </c>
      <c r="F900" s="55">
        <v>2.1091000000000002</v>
      </c>
    </row>
    <row r="901" spans="1:6">
      <c r="A901" s="56">
        <v>39612</v>
      </c>
      <c r="B901" s="55">
        <v>2.0569999999999999</v>
      </c>
      <c r="C901" s="55">
        <v>2.1562000000000001</v>
      </c>
      <c r="D901" s="55">
        <v>2.0474999999999999</v>
      </c>
      <c r="E901" s="55">
        <v>2.1741000000000001</v>
      </c>
      <c r="F901" s="55">
        <v>2.1107999999999998</v>
      </c>
    </row>
    <row r="902" spans="1:6">
      <c r="A902" s="56">
        <v>39613</v>
      </c>
      <c r="B902" s="55">
        <v>2.0569999999999999</v>
      </c>
      <c r="C902" s="55">
        <v>2.1562000000000001</v>
      </c>
      <c r="D902" s="55">
        <v>2.0474999999999999</v>
      </c>
      <c r="E902" s="55">
        <v>2.1741000000000001</v>
      </c>
      <c r="F902" s="55">
        <v>2.1107999999999998</v>
      </c>
    </row>
    <row r="903" spans="1:6">
      <c r="A903" s="56">
        <v>39614</v>
      </c>
      <c r="B903" s="55">
        <v>2.0569999999999999</v>
      </c>
      <c r="C903" s="55">
        <v>2.1562000000000001</v>
      </c>
      <c r="D903" s="55">
        <v>2.0474999999999999</v>
      </c>
      <c r="E903" s="55">
        <v>2.1741000000000001</v>
      </c>
      <c r="F903" s="55">
        <v>2.1107999999999998</v>
      </c>
    </row>
    <row r="904" spans="1:6">
      <c r="A904" s="56">
        <v>39615</v>
      </c>
      <c r="B904" s="55">
        <v>2.0474999999999999</v>
      </c>
      <c r="C904" s="55">
        <v>2.1461999999999999</v>
      </c>
      <c r="D904" s="55">
        <v>2.0379999999999998</v>
      </c>
      <c r="E904" s="55">
        <v>2.1640999999999999</v>
      </c>
      <c r="F904" s="55">
        <v>2.1008</v>
      </c>
    </row>
    <row r="905" spans="1:6">
      <c r="A905" s="56">
        <v>39616</v>
      </c>
      <c r="B905" s="55">
        <v>2.0442</v>
      </c>
      <c r="C905" s="55">
        <v>2.1427999999999998</v>
      </c>
      <c r="D905" s="55">
        <v>2.0348000000000002</v>
      </c>
      <c r="E905" s="55">
        <v>2.1606999999999998</v>
      </c>
      <c r="F905" s="55">
        <v>2.0979000000000001</v>
      </c>
    </row>
    <row r="906" spans="1:6">
      <c r="A906" s="56">
        <v>39617</v>
      </c>
      <c r="B906" s="55">
        <v>2.0394999999999999</v>
      </c>
      <c r="C906" s="55">
        <v>2.1379000000000001</v>
      </c>
      <c r="D906" s="55">
        <v>2.0301</v>
      </c>
      <c r="E906" s="55">
        <v>2.1556999999999999</v>
      </c>
      <c r="F906" s="55">
        <v>2.0929000000000002</v>
      </c>
    </row>
    <row r="907" spans="1:6">
      <c r="A907" s="56">
        <v>39618</v>
      </c>
      <c r="B907" s="55">
        <v>2.0314000000000001</v>
      </c>
      <c r="C907" s="55">
        <v>2.1294</v>
      </c>
      <c r="D907" s="55">
        <v>2.0219999999999998</v>
      </c>
      <c r="E907" s="55">
        <v>2.1471</v>
      </c>
      <c r="F907" s="55">
        <v>2.0844999999999998</v>
      </c>
    </row>
    <row r="908" spans="1:6">
      <c r="A908" s="56">
        <v>39619</v>
      </c>
      <c r="B908" s="55">
        <v>2.0282</v>
      </c>
      <c r="C908" s="55">
        <v>2.1259999999999999</v>
      </c>
      <c r="D908" s="55">
        <v>2.0188999999999999</v>
      </c>
      <c r="E908" s="55">
        <v>2.1436999999999999</v>
      </c>
      <c r="F908" s="55">
        <v>2.0811000000000002</v>
      </c>
    </row>
    <row r="909" spans="1:6">
      <c r="A909" s="56">
        <v>39620</v>
      </c>
      <c r="B909" s="55">
        <v>2.0282</v>
      </c>
      <c r="C909" s="55">
        <v>2.1259999999999999</v>
      </c>
      <c r="D909" s="55">
        <v>2.0188999999999999</v>
      </c>
      <c r="E909" s="55">
        <v>2.1436999999999999</v>
      </c>
      <c r="F909" s="55">
        <v>2.0811000000000002</v>
      </c>
    </row>
    <row r="910" spans="1:6">
      <c r="A910" s="56">
        <v>39621</v>
      </c>
      <c r="B910" s="55">
        <v>2.0282</v>
      </c>
      <c r="C910" s="55">
        <v>2.1259999999999999</v>
      </c>
      <c r="D910" s="55">
        <v>2.0188999999999999</v>
      </c>
      <c r="E910" s="55">
        <v>2.1436999999999999</v>
      </c>
      <c r="F910" s="55">
        <v>2.0811000000000002</v>
      </c>
    </row>
    <row r="911" spans="1:6">
      <c r="A911" s="56">
        <v>39622</v>
      </c>
      <c r="B911" s="55">
        <v>2.0297999999999998</v>
      </c>
      <c r="C911" s="55">
        <v>2.1276999999999999</v>
      </c>
      <c r="D911" s="55">
        <v>2.0204</v>
      </c>
      <c r="E911" s="55">
        <v>2.1454</v>
      </c>
      <c r="F911" s="55">
        <v>2.0825</v>
      </c>
    </row>
    <row r="912" spans="1:6">
      <c r="A912" s="56">
        <v>39623</v>
      </c>
      <c r="B912" s="55">
        <v>2.0175999999999998</v>
      </c>
      <c r="C912" s="55">
        <v>2.1149</v>
      </c>
      <c r="D912" s="55">
        <v>2.0083000000000002</v>
      </c>
      <c r="E912" s="55">
        <v>2.1324999999999998</v>
      </c>
      <c r="F912" s="55">
        <v>2.0701999999999998</v>
      </c>
    </row>
    <row r="913" spans="1:6">
      <c r="A913" s="56">
        <v>39624</v>
      </c>
      <c r="B913" s="55">
        <v>2.0131000000000001</v>
      </c>
      <c r="C913" s="55">
        <v>2.1101999999999999</v>
      </c>
      <c r="D913" s="55">
        <v>2.0038</v>
      </c>
      <c r="E913" s="55">
        <v>2.1278000000000001</v>
      </c>
      <c r="F913" s="55">
        <v>2.0653999999999999</v>
      </c>
    </row>
    <row r="914" spans="1:6">
      <c r="A914" s="56">
        <v>39625</v>
      </c>
      <c r="B914" s="55">
        <v>2.0135999999999998</v>
      </c>
      <c r="C914" s="55">
        <v>2.1107</v>
      </c>
      <c r="D914" s="55">
        <v>2.0043000000000002</v>
      </c>
      <c r="E914" s="55">
        <v>2.1282999999999999</v>
      </c>
      <c r="F914" s="55">
        <v>2.0665</v>
      </c>
    </row>
    <row r="915" spans="1:6">
      <c r="A915" s="56">
        <v>39626</v>
      </c>
      <c r="B915" s="55">
        <v>2.0345</v>
      </c>
      <c r="C915" s="55">
        <v>2.1326000000000001</v>
      </c>
      <c r="D915" s="55">
        <v>2.0251000000000001</v>
      </c>
      <c r="E915" s="55">
        <v>2.1503999999999999</v>
      </c>
      <c r="F915" s="55">
        <v>2.0876999999999999</v>
      </c>
    </row>
    <row r="916" spans="1:6">
      <c r="A916" s="56">
        <v>39627</v>
      </c>
      <c r="B916" s="55">
        <v>2.0345</v>
      </c>
      <c r="C916" s="55">
        <v>2.1326000000000001</v>
      </c>
      <c r="D916" s="55">
        <v>2.0251000000000001</v>
      </c>
      <c r="E916" s="55">
        <v>2.1503999999999999</v>
      </c>
      <c r="F916" s="55">
        <v>2.0876999999999999</v>
      </c>
    </row>
    <row r="917" spans="1:6">
      <c r="A917" s="56">
        <v>39628</v>
      </c>
      <c r="B917" s="55">
        <v>2.0345</v>
      </c>
      <c r="C917" s="55">
        <v>2.1326000000000001</v>
      </c>
      <c r="D917" s="55">
        <v>2.0251000000000001</v>
      </c>
      <c r="E917" s="55">
        <v>2.1503999999999999</v>
      </c>
      <c r="F917" s="55">
        <v>2.0876999999999999</v>
      </c>
    </row>
    <row r="918" spans="1:6">
      <c r="A918" s="56">
        <v>39629</v>
      </c>
      <c r="B918" s="55">
        <v>2.0367999999999999</v>
      </c>
      <c r="C918" s="55">
        <v>2.1351</v>
      </c>
      <c r="D918" s="55">
        <v>2.0274000000000001</v>
      </c>
      <c r="E918" s="55">
        <v>2.1528</v>
      </c>
      <c r="F918" s="55">
        <v>2.0903</v>
      </c>
    </row>
    <row r="919" spans="1:6">
      <c r="A919" s="56">
        <v>39630</v>
      </c>
      <c r="B919" s="55">
        <v>2.0339</v>
      </c>
      <c r="C919" s="55">
        <v>2.1320000000000001</v>
      </c>
      <c r="D919" s="55">
        <v>2.0245000000000002</v>
      </c>
      <c r="E919" s="55">
        <v>2.1497000000000002</v>
      </c>
      <c r="F919" s="55">
        <v>2.0871</v>
      </c>
    </row>
    <row r="920" spans="1:6">
      <c r="A920" s="56">
        <v>39631</v>
      </c>
      <c r="B920" s="55">
        <v>2.0299999999999998</v>
      </c>
      <c r="C920" s="55">
        <v>2.1278999999999999</v>
      </c>
      <c r="D920" s="55">
        <v>2.0206</v>
      </c>
      <c r="E920" s="55">
        <v>2.1456</v>
      </c>
      <c r="F920" s="55">
        <v>2.0831</v>
      </c>
    </row>
    <row r="921" spans="1:6">
      <c r="A921" s="56">
        <v>39632</v>
      </c>
      <c r="B921" s="55">
        <v>2.0266999999999999</v>
      </c>
      <c r="C921" s="55">
        <v>2.1244000000000001</v>
      </c>
      <c r="D921" s="55">
        <v>2.0173000000000001</v>
      </c>
      <c r="E921" s="55">
        <v>2.1421000000000001</v>
      </c>
      <c r="F921" s="55">
        <v>2.0800999999999998</v>
      </c>
    </row>
    <row r="922" spans="1:6">
      <c r="A922" s="56">
        <v>39633</v>
      </c>
      <c r="B922" s="55">
        <v>2.0154000000000001</v>
      </c>
      <c r="C922" s="55">
        <v>2.1126</v>
      </c>
      <c r="D922" s="55">
        <v>2.0059999999999998</v>
      </c>
      <c r="E922" s="55">
        <v>2.1301000000000001</v>
      </c>
      <c r="F922" s="55">
        <v>2.0680999999999998</v>
      </c>
    </row>
    <row r="923" spans="1:6">
      <c r="A923" s="56">
        <v>39634</v>
      </c>
      <c r="B923" s="55">
        <v>2.0154000000000001</v>
      </c>
      <c r="C923" s="55">
        <v>2.1126</v>
      </c>
      <c r="D923" s="55">
        <v>2.0059999999999998</v>
      </c>
      <c r="E923" s="55">
        <v>2.1301000000000001</v>
      </c>
      <c r="F923" s="55">
        <v>2.0680999999999998</v>
      </c>
    </row>
    <row r="924" spans="1:6">
      <c r="A924" s="56">
        <v>39635</v>
      </c>
      <c r="B924" s="55">
        <v>2.0154000000000001</v>
      </c>
      <c r="C924" s="55">
        <v>2.1126</v>
      </c>
      <c r="D924" s="55">
        <v>2.0059999999999998</v>
      </c>
      <c r="E924" s="55">
        <v>2.1301000000000001</v>
      </c>
      <c r="F924" s="55">
        <v>2.0680999999999998</v>
      </c>
    </row>
    <row r="925" spans="1:6">
      <c r="A925" s="56">
        <v>39636</v>
      </c>
      <c r="B925" s="55">
        <v>2.0044</v>
      </c>
      <c r="C925" s="55">
        <v>2.1011000000000002</v>
      </c>
      <c r="D925" s="55">
        <v>1.9952000000000001</v>
      </c>
      <c r="E925" s="55">
        <v>2.1185999999999998</v>
      </c>
      <c r="F925" s="55">
        <v>2.0565000000000002</v>
      </c>
    </row>
    <row r="926" spans="1:6">
      <c r="A926" s="56">
        <v>39637</v>
      </c>
      <c r="B926" s="55">
        <v>1.998</v>
      </c>
      <c r="C926" s="55">
        <v>2.0943000000000001</v>
      </c>
      <c r="D926" s="55">
        <v>1.9887999999999999</v>
      </c>
      <c r="E926" s="55">
        <v>2.1118000000000001</v>
      </c>
      <c r="F926" s="55">
        <v>2.0503</v>
      </c>
    </row>
    <row r="927" spans="1:6">
      <c r="A927" s="56">
        <v>39638</v>
      </c>
      <c r="B927" s="55">
        <v>1.9613</v>
      </c>
      <c r="C927" s="55">
        <v>2.0558999999999998</v>
      </c>
      <c r="D927" s="55">
        <v>1.9521999999999999</v>
      </c>
      <c r="E927" s="55">
        <v>2.073</v>
      </c>
      <c r="F927" s="55">
        <v>2.0129999999999999</v>
      </c>
    </row>
    <row r="928" spans="1:6">
      <c r="A928" s="56">
        <v>39639</v>
      </c>
      <c r="B928" s="55">
        <v>1.9703999999999999</v>
      </c>
      <c r="C928" s="55">
        <v>2.0653999999999999</v>
      </c>
      <c r="D928" s="55">
        <v>1.9613</v>
      </c>
      <c r="E928" s="55">
        <v>2.0825999999999998</v>
      </c>
      <c r="F928" s="55">
        <v>2.0219</v>
      </c>
    </row>
    <row r="929" spans="1:6">
      <c r="A929" s="56">
        <v>39640</v>
      </c>
      <c r="B929" s="55">
        <v>1.9674</v>
      </c>
      <c r="C929" s="55">
        <v>2.0623</v>
      </c>
      <c r="D929" s="55">
        <v>1.9582999999999999</v>
      </c>
      <c r="E929" s="55">
        <v>2.0794999999999999</v>
      </c>
      <c r="F929" s="55">
        <v>2.0188999999999999</v>
      </c>
    </row>
    <row r="930" spans="1:6">
      <c r="A930" s="56">
        <v>39641</v>
      </c>
      <c r="B930" s="55">
        <v>1.9674</v>
      </c>
      <c r="C930" s="55">
        <v>2.0623</v>
      </c>
      <c r="D930" s="55">
        <v>1.9582999999999999</v>
      </c>
      <c r="E930" s="55">
        <v>2.0794999999999999</v>
      </c>
      <c r="F930" s="55">
        <v>2.0188999999999999</v>
      </c>
    </row>
    <row r="931" spans="1:6">
      <c r="A931" s="56">
        <v>39642</v>
      </c>
      <c r="B931" s="55">
        <v>1.9674</v>
      </c>
      <c r="C931" s="55">
        <v>2.0623</v>
      </c>
      <c r="D931" s="55">
        <v>1.9582999999999999</v>
      </c>
      <c r="E931" s="55">
        <v>2.0794999999999999</v>
      </c>
      <c r="F931" s="55">
        <v>2.0188999999999999</v>
      </c>
    </row>
    <row r="932" spans="1:6">
      <c r="A932" s="56">
        <v>39643</v>
      </c>
      <c r="B932" s="55">
        <v>1.9616</v>
      </c>
      <c r="C932" s="55">
        <v>2.0562</v>
      </c>
      <c r="D932" s="55">
        <v>1.9525999999999999</v>
      </c>
      <c r="E932" s="55">
        <v>2.0733000000000001</v>
      </c>
      <c r="F932" s="55">
        <v>2.0129000000000001</v>
      </c>
    </row>
    <row r="933" spans="1:6">
      <c r="A933" s="56">
        <v>39644</v>
      </c>
      <c r="B933" s="55">
        <v>1.9625999999999999</v>
      </c>
      <c r="C933" s="55">
        <v>2.0573000000000001</v>
      </c>
      <c r="D933" s="55">
        <v>1.9536</v>
      </c>
      <c r="E933" s="55">
        <v>2.0743999999999998</v>
      </c>
      <c r="F933" s="55">
        <v>2.0146000000000002</v>
      </c>
    </row>
    <row r="934" spans="1:6">
      <c r="A934" s="56">
        <v>39645</v>
      </c>
      <c r="B934" s="55">
        <v>1.9682999999999999</v>
      </c>
      <c r="C934" s="55">
        <v>2.0632000000000001</v>
      </c>
      <c r="D934" s="55">
        <v>1.9592000000000001</v>
      </c>
      <c r="E934" s="55">
        <v>2.0804</v>
      </c>
      <c r="F934" s="55">
        <v>2.0196000000000001</v>
      </c>
    </row>
    <row r="935" spans="1:6">
      <c r="A935" s="56">
        <v>39646</v>
      </c>
      <c r="B935" s="55">
        <v>1.9462999999999999</v>
      </c>
      <c r="C935" s="55">
        <v>2.0402</v>
      </c>
      <c r="D935" s="55">
        <v>1.9373</v>
      </c>
      <c r="E935" s="55">
        <v>2.0571999999999999</v>
      </c>
      <c r="F935" s="55">
        <v>1.9974000000000001</v>
      </c>
    </row>
    <row r="936" spans="1:6">
      <c r="A936" s="56">
        <v>39647</v>
      </c>
      <c r="B936" s="55">
        <v>1.9450000000000001</v>
      </c>
      <c r="C936" s="55">
        <v>2.0388000000000002</v>
      </c>
      <c r="D936" s="55">
        <v>1.9359999999999999</v>
      </c>
      <c r="E936" s="55">
        <v>2.0558000000000001</v>
      </c>
      <c r="F936" s="55">
        <v>1.9959</v>
      </c>
    </row>
    <row r="937" spans="1:6">
      <c r="A937" s="56">
        <v>39648</v>
      </c>
      <c r="B937" s="55">
        <v>1.9450000000000001</v>
      </c>
      <c r="C937" s="55">
        <v>2.0388000000000002</v>
      </c>
      <c r="D937" s="55">
        <v>1.9359999999999999</v>
      </c>
      <c r="E937" s="55">
        <v>2.0558000000000001</v>
      </c>
      <c r="F937" s="55">
        <v>1.9959</v>
      </c>
    </row>
    <row r="938" spans="1:6">
      <c r="A938" s="56">
        <v>39649</v>
      </c>
      <c r="B938" s="55">
        <v>1.9450000000000001</v>
      </c>
      <c r="C938" s="55">
        <v>2.0388000000000002</v>
      </c>
      <c r="D938" s="55">
        <v>1.9359999999999999</v>
      </c>
      <c r="E938" s="55">
        <v>2.0558000000000001</v>
      </c>
      <c r="F938" s="55">
        <v>1.9959</v>
      </c>
    </row>
    <row r="939" spans="1:6">
      <c r="A939" s="56">
        <v>39650</v>
      </c>
      <c r="B939" s="55">
        <v>1.9331</v>
      </c>
      <c r="C939" s="55">
        <v>2.0263</v>
      </c>
      <c r="D939" s="55">
        <v>1.9240999999999999</v>
      </c>
      <c r="E939" s="55">
        <v>2.0432000000000001</v>
      </c>
      <c r="F939" s="55">
        <v>1.9838</v>
      </c>
    </row>
    <row r="940" spans="1:6">
      <c r="A940" s="56">
        <v>39651</v>
      </c>
      <c r="B940" s="55">
        <v>1.9368000000000001</v>
      </c>
      <c r="C940" s="55">
        <v>2.0301999999999998</v>
      </c>
      <c r="D940" s="55">
        <v>1.9278999999999999</v>
      </c>
      <c r="E940" s="55">
        <v>2.0470999999999999</v>
      </c>
      <c r="F940" s="55">
        <v>1.9873000000000001</v>
      </c>
    </row>
    <row r="941" spans="1:6">
      <c r="A941" s="56">
        <v>39652</v>
      </c>
      <c r="B941" s="55">
        <v>1.954</v>
      </c>
      <c r="C941" s="55">
        <v>2.0482</v>
      </c>
      <c r="D941" s="55">
        <v>1.9450000000000001</v>
      </c>
      <c r="E941" s="55">
        <v>2.0653000000000001</v>
      </c>
      <c r="F941" s="55">
        <v>2.0051000000000001</v>
      </c>
    </row>
    <row r="942" spans="1:6">
      <c r="A942" s="56">
        <v>39653</v>
      </c>
      <c r="B942" s="55">
        <v>1.9341999999999999</v>
      </c>
      <c r="C942" s="55">
        <v>2.0274000000000001</v>
      </c>
      <c r="D942" s="55">
        <v>1.9252</v>
      </c>
      <c r="E942" s="55">
        <v>2.0442999999999998</v>
      </c>
      <c r="F942" s="55">
        <v>1.9850000000000001</v>
      </c>
    </row>
    <row r="943" spans="1:6">
      <c r="A943" s="56">
        <v>39654</v>
      </c>
      <c r="B943" s="55">
        <v>1.9329000000000001</v>
      </c>
      <c r="C943" s="55">
        <v>2.0261</v>
      </c>
      <c r="D943" s="55">
        <v>1.9238999999999999</v>
      </c>
      <c r="E943" s="55">
        <v>2.0428999999999999</v>
      </c>
      <c r="F943" s="55">
        <v>1.9834000000000001</v>
      </c>
    </row>
    <row r="944" spans="1:6">
      <c r="A944" s="56">
        <v>39655</v>
      </c>
      <c r="B944" s="55">
        <v>1.9329000000000001</v>
      </c>
      <c r="C944" s="55">
        <v>2.0261</v>
      </c>
      <c r="D944" s="55">
        <v>1.9238999999999999</v>
      </c>
      <c r="E944" s="55">
        <v>2.0428999999999999</v>
      </c>
      <c r="F944" s="55">
        <v>1.9834000000000001</v>
      </c>
    </row>
    <row r="945" spans="1:6">
      <c r="A945" s="56">
        <v>39656</v>
      </c>
      <c r="B945" s="55">
        <v>1.9329000000000001</v>
      </c>
      <c r="C945" s="55">
        <v>2.0261</v>
      </c>
      <c r="D945" s="55">
        <v>1.9238999999999999</v>
      </c>
      <c r="E945" s="55">
        <v>2.0428999999999999</v>
      </c>
      <c r="F945" s="55">
        <v>1.9834000000000001</v>
      </c>
    </row>
    <row r="946" spans="1:6">
      <c r="A946" s="56">
        <v>39657</v>
      </c>
      <c r="B946" s="55">
        <v>1.9191</v>
      </c>
      <c r="C946" s="55">
        <v>2.0116999999999998</v>
      </c>
      <c r="D946" s="55">
        <v>1.9101999999999999</v>
      </c>
      <c r="E946" s="55">
        <v>2.0284</v>
      </c>
      <c r="F946" s="55">
        <v>1.9695</v>
      </c>
    </row>
    <row r="947" spans="1:6">
      <c r="A947" s="56">
        <v>39658</v>
      </c>
      <c r="B947" s="55">
        <v>1.9198999999999999</v>
      </c>
      <c r="C947" s="55">
        <v>2.0125000000000002</v>
      </c>
      <c r="D947" s="55">
        <v>1.911</v>
      </c>
      <c r="E947" s="55">
        <v>2.0291999999999999</v>
      </c>
      <c r="F947" s="55">
        <v>1.9701</v>
      </c>
    </row>
    <row r="948" spans="1:6">
      <c r="A948" s="56">
        <v>39659</v>
      </c>
      <c r="B948" s="55">
        <v>1.9200999999999999</v>
      </c>
      <c r="C948" s="55">
        <v>2.0127000000000002</v>
      </c>
      <c r="D948" s="55">
        <v>1.9113</v>
      </c>
      <c r="E948" s="55">
        <v>2.0295000000000001</v>
      </c>
      <c r="F948" s="55">
        <v>1.9705999999999999</v>
      </c>
    </row>
    <row r="949" spans="1:6">
      <c r="A949" s="56">
        <v>39660</v>
      </c>
      <c r="B949" s="55">
        <v>1.9151</v>
      </c>
      <c r="C949" s="55">
        <v>2.0074999999999998</v>
      </c>
      <c r="D949" s="55">
        <v>1.9063000000000001</v>
      </c>
      <c r="E949" s="55">
        <v>2.0242</v>
      </c>
      <c r="F949" s="55">
        <v>1.9648000000000001</v>
      </c>
    </row>
    <row r="950" spans="1:6">
      <c r="A950" s="56">
        <v>39661</v>
      </c>
      <c r="B950" s="55">
        <v>1.9207000000000001</v>
      </c>
      <c r="C950" s="55">
        <v>2.0133000000000001</v>
      </c>
      <c r="D950" s="55">
        <v>1.9117999999999999</v>
      </c>
      <c r="E950" s="55">
        <v>2.0301</v>
      </c>
      <c r="F950" s="55">
        <v>1.9709000000000001</v>
      </c>
    </row>
    <row r="951" spans="1:6">
      <c r="A951" s="56">
        <v>39662</v>
      </c>
      <c r="B951" s="55">
        <v>1.9207000000000001</v>
      </c>
      <c r="C951" s="55">
        <v>2.0133000000000001</v>
      </c>
      <c r="D951" s="55">
        <v>1.9117999999999999</v>
      </c>
      <c r="E951" s="55">
        <v>2.0301</v>
      </c>
      <c r="F951" s="55">
        <v>1.9709000000000001</v>
      </c>
    </row>
    <row r="952" spans="1:6">
      <c r="A952" s="56">
        <v>39663</v>
      </c>
      <c r="B952" s="55">
        <v>1.9207000000000001</v>
      </c>
      <c r="C952" s="55">
        <v>2.0133000000000001</v>
      </c>
      <c r="D952" s="55">
        <v>1.9117999999999999</v>
      </c>
      <c r="E952" s="55">
        <v>2.0301</v>
      </c>
      <c r="F952" s="55">
        <v>1.9709000000000001</v>
      </c>
    </row>
    <row r="953" spans="1:6">
      <c r="A953" s="56">
        <v>39664</v>
      </c>
      <c r="B953" s="55">
        <v>1.9165000000000001</v>
      </c>
      <c r="C953" s="55">
        <v>2.0089999999999999</v>
      </c>
      <c r="D953" s="55">
        <v>1.9077</v>
      </c>
      <c r="E953" s="55">
        <v>2.0257000000000001</v>
      </c>
      <c r="F953" s="55">
        <v>1.9662999999999999</v>
      </c>
    </row>
    <row r="954" spans="1:6">
      <c r="A954" s="56">
        <v>39665</v>
      </c>
      <c r="B954" s="55">
        <v>1.9222999999999999</v>
      </c>
      <c r="C954" s="55">
        <v>2.0150000000000001</v>
      </c>
      <c r="D954" s="55">
        <v>1.9134</v>
      </c>
      <c r="E954" s="55">
        <v>2.0318000000000001</v>
      </c>
      <c r="F954" s="55">
        <v>1.9728000000000001</v>
      </c>
    </row>
    <row r="955" spans="1:6">
      <c r="A955" s="56">
        <v>39666</v>
      </c>
      <c r="B955" s="55">
        <v>1.9408000000000001</v>
      </c>
      <c r="C955" s="55">
        <v>2.0344000000000002</v>
      </c>
      <c r="D955" s="55">
        <v>1.9318</v>
      </c>
      <c r="E955" s="55">
        <v>2.0512999999999999</v>
      </c>
      <c r="F955" s="55">
        <v>1.9917</v>
      </c>
    </row>
    <row r="956" spans="1:6">
      <c r="A956" s="56">
        <v>39667</v>
      </c>
      <c r="B956" s="55">
        <v>1.9359999999999999</v>
      </c>
      <c r="C956" s="55">
        <v>2.0293999999999999</v>
      </c>
      <c r="D956" s="55">
        <v>1.9271</v>
      </c>
      <c r="E956" s="55">
        <v>2.0463</v>
      </c>
      <c r="F956" s="55">
        <v>1.9872000000000001</v>
      </c>
    </row>
    <row r="957" spans="1:6">
      <c r="A957" s="56">
        <v>39668</v>
      </c>
      <c r="B957" s="55">
        <v>1.9585999999999999</v>
      </c>
      <c r="C957" s="55">
        <v>2.0531000000000001</v>
      </c>
      <c r="D957" s="55">
        <v>1.9496</v>
      </c>
      <c r="E957" s="55">
        <v>2.0701999999999998</v>
      </c>
      <c r="F957" s="55">
        <v>2.0099</v>
      </c>
    </row>
    <row r="958" spans="1:6">
      <c r="A958" s="56">
        <v>39669</v>
      </c>
      <c r="B958" s="55">
        <v>1.9585999999999999</v>
      </c>
      <c r="C958" s="55">
        <v>2.0531000000000001</v>
      </c>
      <c r="D958" s="55">
        <v>1.9496</v>
      </c>
      <c r="E958" s="55">
        <v>2.0701999999999998</v>
      </c>
      <c r="F958" s="55">
        <v>2.0099</v>
      </c>
    </row>
    <row r="959" spans="1:6">
      <c r="A959" s="56">
        <v>39670</v>
      </c>
      <c r="B959" s="55">
        <v>1.9585999999999999</v>
      </c>
      <c r="C959" s="55">
        <v>2.0531000000000001</v>
      </c>
      <c r="D959" s="55">
        <v>1.9496</v>
      </c>
      <c r="E959" s="55">
        <v>2.0701999999999998</v>
      </c>
      <c r="F959" s="55">
        <v>2.0099</v>
      </c>
    </row>
    <row r="960" spans="1:6">
      <c r="A960" s="56">
        <v>39671</v>
      </c>
      <c r="B960" s="55">
        <v>1.9693000000000001</v>
      </c>
      <c r="C960" s="55">
        <v>2.0642999999999998</v>
      </c>
      <c r="D960" s="55">
        <v>1.9601999999999999</v>
      </c>
      <c r="E960" s="55">
        <v>2.0815000000000001</v>
      </c>
      <c r="F960" s="55">
        <v>2.0209000000000001</v>
      </c>
    </row>
    <row r="961" spans="1:6">
      <c r="A961" s="56">
        <v>39672</v>
      </c>
      <c r="B961" s="55">
        <v>1.9733000000000001</v>
      </c>
      <c r="C961" s="55">
        <v>2.0684999999999998</v>
      </c>
      <c r="D961" s="55">
        <v>1.9641999999999999</v>
      </c>
      <c r="E961" s="55">
        <v>2.0857000000000001</v>
      </c>
      <c r="F961" s="55">
        <v>2.0251000000000001</v>
      </c>
    </row>
    <row r="962" spans="1:6">
      <c r="A962" s="56">
        <v>39673</v>
      </c>
      <c r="B962" s="55">
        <v>1.9763999999999999</v>
      </c>
      <c r="C962" s="55">
        <v>2.0716999999999999</v>
      </c>
      <c r="D962" s="55">
        <v>1.9672000000000001</v>
      </c>
      <c r="E962" s="55">
        <v>2.0889000000000002</v>
      </c>
      <c r="F962" s="55">
        <v>2.0283000000000002</v>
      </c>
    </row>
    <row r="963" spans="1:6">
      <c r="A963" s="56">
        <v>39674</v>
      </c>
      <c r="B963" s="55">
        <v>1.9898</v>
      </c>
      <c r="C963" s="55">
        <v>2.0857000000000001</v>
      </c>
      <c r="D963" s="55">
        <v>1.9805999999999999</v>
      </c>
      <c r="E963" s="55">
        <v>2.1031</v>
      </c>
      <c r="F963" s="55">
        <v>2.0417999999999998</v>
      </c>
    </row>
    <row r="964" spans="1:6">
      <c r="A964" s="56">
        <v>39675</v>
      </c>
      <c r="B964" s="55">
        <v>1.9898</v>
      </c>
      <c r="C964" s="55">
        <v>2.0857000000000001</v>
      </c>
      <c r="D964" s="55">
        <v>1.9805999999999999</v>
      </c>
      <c r="E964" s="55">
        <v>2.1031</v>
      </c>
      <c r="F964" s="55">
        <v>2.0417999999999998</v>
      </c>
    </row>
    <row r="965" spans="1:6">
      <c r="A965" s="56">
        <v>39676</v>
      </c>
      <c r="B965" s="55">
        <v>1.9898</v>
      </c>
      <c r="C965" s="55">
        <v>2.0857000000000001</v>
      </c>
      <c r="D965" s="55">
        <v>1.9805999999999999</v>
      </c>
      <c r="E965" s="55">
        <v>2.1031</v>
      </c>
      <c r="F965" s="55">
        <v>2.0417999999999998</v>
      </c>
    </row>
    <row r="966" spans="1:6">
      <c r="A966" s="56">
        <v>39677</v>
      </c>
      <c r="B966" s="55">
        <v>1.9898</v>
      </c>
      <c r="C966" s="55">
        <v>2.0857000000000001</v>
      </c>
      <c r="D966" s="55">
        <v>1.9805999999999999</v>
      </c>
      <c r="E966" s="55">
        <v>2.1031</v>
      </c>
      <c r="F966" s="55">
        <v>2.0417999999999998</v>
      </c>
    </row>
    <row r="967" spans="1:6">
      <c r="A967" s="56">
        <v>39678</v>
      </c>
      <c r="B967" s="55">
        <v>2.0131999999999999</v>
      </c>
      <c r="C967" s="55">
        <v>2.1103000000000001</v>
      </c>
      <c r="D967" s="55">
        <v>2.0038999999999998</v>
      </c>
      <c r="E967" s="55">
        <v>2.1278000000000001</v>
      </c>
      <c r="F967" s="55">
        <v>2.0666000000000002</v>
      </c>
    </row>
    <row r="968" spans="1:6">
      <c r="A968" s="56">
        <v>39679</v>
      </c>
      <c r="B968" s="55">
        <v>2.0068000000000001</v>
      </c>
      <c r="C968" s="55">
        <v>2.1036000000000001</v>
      </c>
      <c r="D968" s="55">
        <v>1.9975000000000001</v>
      </c>
      <c r="E968" s="55">
        <v>2.1211000000000002</v>
      </c>
      <c r="F968" s="55">
        <v>2.0590999999999999</v>
      </c>
    </row>
    <row r="969" spans="1:6">
      <c r="A969" s="56">
        <v>39680</v>
      </c>
      <c r="B969" s="55">
        <v>2.0057999999999998</v>
      </c>
      <c r="C969" s="55">
        <v>2.1025</v>
      </c>
      <c r="D969" s="55">
        <v>1.9964999999999999</v>
      </c>
      <c r="E969" s="55">
        <v>2.12</v>
      </c>
      <c r="F969" s="55">
        <v>2.0583</v>
      </c>
    </row>
    <row r="970" spans="1:6">
      <c r="A970" s="56">
        <v>39681</v>
      </c>
      <c r="B970" s="55">
        <v>1.9942</v>
      </c>
      <c r="C970" s="55">
        <v>2.0903999999999998</v>
      </c>
      <c r="D970" s="55">
        <v>1.9850000000000001</v>
      </c>
      <c r="E970" s="55">
        <v>2.1078000000000001</v>
      </c>
      <c r="F970" s="55">
        <v>2.0464000000000002</v>
      </c>
    </row>
    <row r="971" spans="1:6">
      <c r="A971" s="56">
        <v>39682</v>
      </c>
      <c r="B971" s="55">
        <v>1.9841</v>
      </c>
      <c r="C971" s="55">
        <v>2.0798000000000001</v>
      </c>
      <c r="D971" s="55">
        <v>1.9750000000000001</v>
      </c>
      <c r="E971" s="55">
        <v>2.0971000000000002</v>
      </c>
      <c r="F971" s="55">
        <v>2.0356999999999998</v>
      </c>
    </row>
    <row r="972" spans="1:6">
      <c r="A972" s="56">
        <v>39683</v>
      </c>
      <c r="B972" s="55">
        <v>1.9841</v>
      </c>
      <c r="C972" s="55">
        <v>2.0798000000000001</v>
      </c>
      <c r="D972" s="55">
        <v>1.9750000000000001</v>
      </c>
      <c r="E972" s="55">
        <v>2.0971000000000002</v>
      </c>
      <c r="F972" s="55">
        <v>2.0356999999999998</v>
      </c>
    </row>
    <row r="973" spans="1:6">
      <c r="A973" s="56">
        <v>39684</v>
      </c>
      <c r="B973" s="55">
        <v>1.9841</v>
      </c>
      <c r="C973" s="55">
        <v>2.0798000000000001</v>
      </c>
      <c r="D973" s="55">
        <v>1.9750000000000001</v>
      </c>
      <c r="E973" s="55">
        <v>2.0971000000000002</v>
      </c>
      <c r="F973" s="55">
        <v>2.0356999999999998</v>
      </c>
    </row>
    <row r="974" spans="1:6">
      <c r="A974" s="56">
        <v>39685</v>
      </c>
      <c r="B974" s="55">
        <v>1.9876</v>
      </c>
      <c r="C974" s="55">
        <v>2.0834000000000001</v>
      </c>
      <c r="D974" s="55">
        <v>1.9783999999999999</v>
      </c>
      <c r="E974" s="55">
        <v>2.1008</v>
      </c>
      <c r="F974" s="55">
        <v>2.0398000000000001</v>
      </c>
    </row>
    <row r="975" spans="1:6">
      <c r="A975" s="56">
        <v>39686</v>
      </c>
      <c r="B975" s="55">
        <v>2.0026999999999999</v>
      </c>
      <c r="C975" s="55">
        <v>2.0992999999999999</v>
      </c>
      <c r="D975" s="55">
        <v>1.9934000000000001</v>
      </c>
      <c r="E975" s="55">
        <v>2.1166999999999998</v>
      </c>
      <c r="F975" s="55">
        <v>2.0552999999999999</v>
      </c>
    </row>
    <row r="976" spans="1:6">
      <c r="A976" s="56">
        <v>39687</v>
      </c>
      <c r="B976" s="55">
        <v>2.0101</v>
      </c>
      <c r="C976" s="55">
        <v>2.1071</v>
      </c>
      <c r="D976" s="55">
        <v>2.0009000000000001</v>
      </c>
      <c r="E976" s="55">
        <v>2.1246</v>
      </c>
      <c r="F976" s="55">
        <v>2.0632999999999999</v>
      </c>
    </row>
    <row r="977" spans="1:6">
      <c r="A977" s="56">
        <v>39688</v>
      </c>
      <c r="B977" s="55">
        <v>2.0118999999999998</v>
      </c>
      <c r="C977" s="55">
        <v>2.1089000000000002</v>
      </c>
      <c r="D977" s="55">
        <v>2.0026000000000002</v>
      </c>
      <c r="E977" s="55">
        <v>2.1263999999999998</v>
      </c>
      <c r="F977" s="55">
        <v>2.0644999999999998</v>
      </c>
    </row>
    <row r="978" spans="1:6">
      <c r="A978" s="56">
        <v>39689</v>
      </c>
      <c r="B978" s="55">
        <v>2.0245000000000002</v>
      </c>
      <c r="C978" s="55">
        <v>2.1221000000000001</v>
      </c>
      <c r="D978" s="55">
        <v>2.0150999999999999</v>
      </c>
      <c r="E978" s="55">
        <v>2.1398000000000001</v>
      </c>
      <c r="F978" s="55">
        <v>2.0773999999999999</v>
      </c>
    </row>
    <row r="979" spans="1:6">
      <c r="A979" s="56">
        <v>39690</v>
      </c>
      <c r="B979" s="55">
        <v>2.0245000000000002</v>
      </c>
      <c r="C979" s="55">
        <v>2.1221000000000001</v>
      </c>
      <c r="D979" s="55">
        <v>2.0150999999999999</v>
      </c>
      <c r="E979" s="55">
        <v>2.1398000000000001</v>
      </c>
      <c r="F979" s="55">
        <v>2.0773999999999999</v>
      </c>
    </row>
    <row r="980" spans="1:6">
      <c r="A980" s="56">
        <v>39691</v>
      </c>
      <c r="B980" s="55">
        <v>2.0245000000000002</v>
      </c>
      <c r="C980" s="55">
        <v>2.1221000000000001</v>
      </c>
      <c r="D980" s="55">
        <v>2.0150999999999999</v>
      </c>
      <c r="E980" s="55">
        <v>2.1398000000000001</v>
      </c>
      <c r="F980" s="55">
        <v>2.0773999999999999</v>
      </c>
    </row>
    <row r="981" spans="1:6">
      <c r="A981" s="56">
        <v>39692</v>
      </c>
      <c r="B981" s="55">
        <v>2.0123000000000002</v>
      </c>
      <c r="C981" s="55">
        <v>2.1093000000000002</v>
      </c>
      <c r="D981" s="55">
        <v>2.0030000000000001</v>
      </c>
      <c r="E981" s="55">
        <v>2.1269</v>
      </c>
      <c r="F981" s="55">
        <v>2.0655000000000001</v>
      </c>
    </row>
    <row r="982" spans="1:6">
      <c r="A982" s="56">
        <v>39693</v>
      </c>
      <c r="B982" s="55">
        <v>2.036</v>
      </c>
      <c r="C982" s="55">
        <v>2.1341999999999999</v>
      </c>
      <c r="D982" s="55">
        <v>2.0266000000000002</v>
      </c>
      <c r="E982" s="55">
        <v>2.1520000000000001</v>
      </c>
      <c r="F982" s="55">
        <v>2.0895000000000001</v>
      </c>
    </row>
    <row r="983" spans="1:6">
      <c r="A983" s="56">
        <v>39694</v>
      </c>
      <c r="B983" s="55">
        <v>2.0335999999999999</v>
      </c>
      <c r="C983" s="55">
        <v>2.1360999999999999</v>
      </c>
      <c r="D983" s="55">
        <v>2.0274000000000001</v>
      </c>
      <c r="E983" s="55">
        <v>2.1528</v>
      </c>
      <c r="F983" s="55">
        <v>2.0901000000000001</v>
      </c>
    </row>
    <row r="984" spans="1:6">
      <c r="A984" s="56">
        <v>39695</v>
      </c>
      <c r="B984" s="55">
        <v>2.0565000000000002</v>
      </c>
      <c r="C984" s="55">
        <v>2.16</v>
      </c>
      <c r="D984" s="55">
        <v>2.0501</v>
      </c>
      <c r="E984" s="55">
        <v>2.177</v>
      </c>
      <c r="F984" s="55">
        <v>2.1139000000000001</v>
      </c>
    </row>
    <row r="985" spans="1:6">
      <c r="A985" s="56">
        <v>39696</v>
      </c>
      <c r="B985" s="55">
        <v>2.1032999999999999</v>
      </c>
      <c r="C985" s="55">
        <v>2.2092000000000001</v>
      </c>
      <c r="D985" s="55">
        <v>2.0968</v>
      </c>
      <c r="E985" s="55">
        <v>2.2265000000000001</v>
      </c>
      <c r="F985" s="55">
        <v>2.1617999999999999</v>
      </c>
    </row>
    <row r="986" spans="1:6">
      <c r="A986" s="56">
        <v>39697</v>
      </c>
      <c r="B986" s="55">
        <v>2.1032999999999999</v>
      </c>
      <c r="C986" s="55">
        <v>2.2092000000000001</v>
      </c>
      <c r="D986" s="55">
        <v>2.0968</v>
      </c>
      <c r="E986" s="55">
        <v>2.2265000000000001</v>
      </c>
      <c r="F986" s="55">
        <v>2.1617999999999999</v>
      </c>
    </row>
    <row r="987" spans="1:6">
      <c r="A987" s="56">
        <v>39698</v>
      </c>
      <c r="B987" s="55">
        <v>2.1032999999999999</v>
      </c>
      <c r="C987" s="55">
        <v>2.2092000000000001</v>
      </c>
      <c r="D987" s="55">
        <v>2.0968</v>
      </c>
      <c r="E987" s="55">
        <v>2.2265000000000001</v>
      </c>
      <c r="F987" s="55">
        <v>2.1617999999999999</v>
      </c>
    </row>
    <row r="988" spans="1:6">
      <c r="A988" s="56">
        <v>39699</v>
      </c>
      <c r="B988" s="55">
        <v>2.1071</v>
      </c>
      <c r="C988" s="55">
        <v>2.2132000000000001</v>
      </c>
      <c r="D988" s="55">
        <v>2.1006</v>
      </c>
      <c r="E988" s="55">
        <v>2.2305000000000001</v>
      </c>
      <c r="F988" s="55">
        <v>2.1659000000000002</v>
      </c>
    </row>
    <row r="989" spans="1:6">
      <c r="A989" s="56">
        <v>39700</v>
      </c>
      <c r="B989" s="55">
        <v>2.0998999999999999</v>
      </c>
      <c r="C989" s="55">
        <v>2.2057000000000002</v>
      </c>
      <c r="D989" s="55">
        <v>2.0933999999999999</v>
      </c>
      <c r="E989" s="55">
        <v>2.2229000000000001</v>
      </c>
      <c r="F989" s="55">
        <v>2.1576</v>
      </c>
    </row>
    <row r="990" spans="1:6">
      <c r="A990" s="56">
        <v>39701</v>
      </c>
      <c r="B990" s="55">
        <v>2.0882000000000001</v>
      </c>
      <c r="C990" s="55">
        <v>2.1934</v>
      </c>
      <c r="D990" s="55">
        <v>2.0817999999999999</v>
      </c>
      <c r="E990" s="55">
        <v>2.2105000000000001</v>
      </c>
      <c r="F990" s="55">
        <v>2.1463000000000001</v>
      </c>
    </row>
    <row r="991" spans="1:6">
      <c r="A991" s="56">
        <v>39702</v>
      </c>
      <c r="B991" s="55">
        <v>2.0979999999999999</v>
      </c>
      <c r="C991" s="55">
        <v>2.2035999999999998</v>
      </c>
      <c r="D991" s="55">
        <v>2.0914999999999999</v>
      </c>
      <c r="E991" s="55">
        <v>2.2208999999999999</v>
      </c>
      <c r="F991" s="55">
        <v>2.1562000000000001</v>
      </c>
    </row>
    <row r="992" spans="1:6">
      <c r="A992" s="56">
        <v>39703</v>
      </c>
      <c r="B992" s="55">
        <v>2.0373999999999999</v>
      </c>
      <c r="C992" s="55">
        <v>2.14</v>
      </c>
      <c r="D992" s="55">
        <v>2.0310999999999999</v>
      </c>
      <c r="E992" s="55">
        <v>2.1566999999999998</v>
      </c>
      <c r="F992" s="55">
        <v>2.0933999999999999</v>
      </c>
    </row>
    <row r="993" spans="1:6">
      <c r="A993" s="56">
        <v>39704</v>
      </c>
      <c r="B993" s="55">
        <v>2.0373999999999999</v>
      </c>
      <c r="C993" s="55">
        <v>2.14</v>
      </c>
      <c r="D993" s="55">
        <v>2.0310999999999999</v>
      </c>
      <c r="E993" s="55">
        <v>2.1566999999999998</v>
      </c>
      <c r="F993" s="55">
        <v>2.0933999999999999</v>
      </c>
    </row>
    <row r="994" spans="1:6">
      <c r="A994" s="56">
        <v>39705</v>
      </c>
      <c r="B994" s="55">
        <v>2.0373999999999999</v>
      </c>
      <c r="C994" s="55">
        <v>2.14</v>
      </c>
      <c r="D994" s="55">
        <v>2.0310999999999999</v>
      </c>
      <c r="E994" s="55">
        <v>2.1566999999999998</v>
      </c>
      <c r="F994" s="55">
        <v>2.0933999999999999</v>
      </c>
    </row>
    <row r="995" spans="1:6">
      <c r="A995" s="56">
        <v>39706</v>
      </c>
      <c r="B995" s="55">
        <v>2.0611000000000002</v>
      </c>
      <c r="C995" s="55">
        <v>2.1648999999999998</v>
      </c>
      <c r="D995" s="55">
        <v>2.0548000000000002</v>
      </c>
      <c r="E995" s="55">
        <v>2.1819000000000002</v>
      </c>
      <c r="F995" s="55">
        <v>2.1183000000000001</v>
      </c>
    </row>
    <row r="996" spans="1:6">
      <c r="A996" s="56">
        <v>39707</v>
      </c>
      <c r="B996" s="55">
        <v>2.0939999999999999</v>
      </c>
      <c r="C996" s="55">
        <v>2.1993999999999998</v>
      </c>
      <c r="D996" s="55">
        <v>2.0874999999999999</v>
      </c>
      <c r="E996" s="55">
        <v>2.2166999999999999</v>
      </c>
      <c r="F996" s="55">
        <v>2.1522999999999999</v>
      </c>
    </row>
    <row r="997" spans="1:6">
      <c r="A997" s="56">
        <v>39708</v>
      </c>
      <c r="B997" s="55">
        <v>2.0661999999999998</v>
      </c>
      <c r="C997" s="55">
        <v>2.1703000000000001</v>
      </c>
      <c r="D997" s="55">
        <v>2.0598000000000001</v>
      </c>
      <c r="E997" s="55">
        <v>2.1871999999999998</v>
      </c>
      <c r="F997" s="55">
        <v>2.1233</v>
      </c>
    </row>
    <row r="998" spans="1:6">
      <c r="A998" s="56">
        <v>39709</v>
      </c>
      <c r="B998" s="55">
        <v>2.0548999999999999</v>
      </c>
      <c r="C998" s="55">
        <v>2.1583999999999999</v>
      </c>
      <c r="D998" s="55">
        <v>2.0485000000000002</v>
      </c>
      <c r="E998" s="55">
        <v>2.1753</v>
      </c>
      <c r="F998" s="55">
        <v>2.1116999999999999</v>
      </c>
    </row>
    <row r="999" spans="1:6">
      <c r="A999" s="56">
        <v>39710</v>
      </c>
      <c r="B999" s="55">
        <v>2.0068999999999999</v>
      </c>
      <c r="C999" s="55">
        <v>2.1080000000000001</v>
      </c>
      <c r="D999" s="55">
        <v>2.0007999999999999</v>
      </c>
      <c r="E999" s="55">
        <v>2.1244999999999998</v>
      </c>
      <c r="F999" s="55">
        <v>2.0623999999999998</v>
      </c>
    </row>
    <row r="1000" spans="1:6">
      <c r="A1000" s="56">
        <v>39711</v>
      </c>
      <c r="B1000" s="55">
        <v>2.0068999999999999</v>
      </c>
      <c r="C1000" s="55">
        <v>2.1080000000000001</v>
      </c>
      <c r="D1000" s="55">
        <v>2.0007999999999999</v>
      </c>
      <c r="E1000" s="55">
        <v>2.1244999999999998</v>
      </c>
      <c r="F1000" s="55">
        <v>2.0623999999999998</v>
      </c>
    </row>
    <row r="1001" spans="1:6">
      <c r="A1001" s="56">
        <v>39712</v>
      </c>
      <c r="B1001" s="55">
        <v>2.0068999999999999</v>
      </c>
      <c r="C1001" s="55">
        <v>2.1080000000000001</v>
      </c>
      <c r="D1001" s="55">
        <v>2.0007999999999999</v>
      </c>
      <c r="E1001" s="55">
        <v>2.1244999999999998</v>
      </c>
      <c r="F1001" s="55">
        <v>2.0623999999999998</v>
      </c>
    </row>
    <row r="1002" spans="1:6">
      <c r="A1002" s="56">
        <v>39713</v>
      </c>
      <c r="B1002" s="55">
        <v>1.9979</v>
      </c>
      <c r="C1002" s="55">
        <v>2.0985999999999998</v>
      </c>
      <c r="D1002" s="55">
        <v>1.9918</v>
      </c>
      <c r="E1002" s="55">
        <v>2.1150000000000002</v>
      </c>
      <c r="F1002" s="55">
        <v>2.0535999999999999</v>
      </c>
    </row>
    <row r="1003" spans="1:6">
      <c r="A1003" s="56">
        <v>39714</v>
      </c>
      <c r="B1003" s="55">
        <v>2.02</v>
      </c>
      <c r="C1003" s="55">
        <v>2.1217000000000001</v>
      </c>
      <c r="D1003" s="55">
        <v>2.0137</v>
      </c>
      <c r="E1003" s="55">
        <v>2.1383000000000001</v>
      </c>
      <c r="F1003" s="55">
        <v>2.0756000000000001</v>
      </c>
    </row>
    <row r="1004" spans="1:6">
      <c r="A1004" s="56">
        <v>39715</v>
      </c>
      <c r="B1004" s="55">
        <v>2.0144000000000002</v>
      </c>
      <c r="C1004" s="55">
        <v>2.1158999999999999</v>
      </c>
      <c r="D1004" s="55">
        <v>2.0082</v>
      </c>
      <c r="E1004" s="55">
        <v>2.1324000000000001</v>
      </c>
      <c r="F1004" s="55">
        <v>2.0710999999999999</v>
      </c>
    </row>
    <row r="1005" spans="1:6">
      <c r="A1005" s="56">
        <v>39716</v>
      </c>
      <c r="B1005" s="55">
        <v>2.0314999999999999</v>
      </c>
      <c r="C1005" s="55">
        <v>2.1337999999999999</v>
      </c>
      <c r="D1005" s="55">
        <v>2.0251999999999999</v>
      </c>
      <c r="E1005" s="55">
        <v>2.1505000000000001</v>
      </c>
      <c r="F1005" s="55">
        <v>2.0878000000000001</v>
      </c>
    </row>
    <row r="1006" spans="1:6">
      <c r="A1006" s="56">
        <v>39717</v>
      </c>
      <c r="B1006" s="55">
        <v>2.0586000000000002</v>
      </c>
      <c r="C1006" s="55">
        <v>2.1623000000000001</v>
      </c>
      <c r="D1006" s="55">
        <v>2.0522</v>
      </c>
      <c r="E1006" s="55">
        <v>2.1791999999999998</v>
      </c>
      <c r="F1006" s="55">
        <v>2.1158999999999999</v>
      </c>
    </row>
    <row r="1007" spans="1:6">
      <c r="A1007" s="56">
        <v>39718</v>
      </c>
      <c r="B1007" s="55">
        <v>2.0586000000000002</v>
      </c>
      <c r="C1007" s="55">
        <v>2.1623000000000001</v>
      </c>
      <c r="D1007" s="55">
        <v>2.0522</v>
      </c>
      <c r="E1007" s="55">
        <v>2.1791999999999998</v>
      </c>
      <c r="F1007" s="55">
        <v>2.1158999999999999</v>
      </c>
    </row>
    <row r="1008" spans="1:6">
      <c r="A1008" s="56">
        <v>39719</v>
      </c>
      <c r="B1008" s="55">
        <v>2.0586000000000002</v>
      </c>
      <c r="C1008" s="55">
        <v>2.1623000000000001</v>
      </c>
      <c r="D1008" s="55">
        <v>2.0522</v>
      </c>
      <c r="E1008" s="55">
        <v>2.1791999999999998</v>
      </c>
      <c r="F1008" s="55">
        <v>2.1158999999999999</v>
      </c>
    </row>
    <row r="1009" spans="1:6">
      <c r="A1009" s="56">
        <v>39720</v>
      </c>
      <c r="B1009" s="55">
        <v>2.0846</v>
      </c>
      <c r="C1009" s="55">
        <v>2.1894999999999998</v>
      </c>
      <c r="D1009" s="55">
        <v>2.0781000000000001</v>
      </c>
      <c r="E1009" s="55">
        <v>2.2067000000000001</v>
      </c>
      <c r="F1009" s="55">
        <v>2.1423999999999999</v>
      </c>
    </row>
    <row r="1010" spans="1:6">
      <c r="A1010" s="56">
        <v>39721</v>
      </c>
      <c r="B1010" s="55">
        <v>2.1006</v>
      </c>
      <c r="C1010" s="55">
        <v>2.2063999999999999</v>
      </c>
      <c r="D1010" s="55">
        <v>2.0941000000000001</v>
      </c>
      <c r="E1010" s="55">
        <v>2.2235999999999998</v>
      </c>
      <c r="F1010" s="55">
        <v>2.1589</v>
      </c>
    </row>
    <row r="1011" spans="1:6">
      <c r="A1011" s="56">
        <v>39722</v>
      </c>
      <c r="B1011" s="55">
        <v>2.0908000000000002</v>
      </c>
      <c r="C1011" s="55">
        <v>2.1960999999999999</v>
      </c>
      <c r="D1011" s="55">
        <v>2.0842999999999998</v>
      </c>
      <c r="E1011" s="55">
        <v>2.2132999999999998</v>
      </c>
      <c r="F1011" s="55">
        <v>2.149</v>
      </c>
    </row>
    <row r="1012" spans="1:6">
      <c r="A1012" s="56">
        <v>39723</v>
      </c>
      <c r="B1012" s="55">
        <v>2.1219999999999999</v>
      </c>
      <c r="C1012" s="55">
        <v>2.2288000000000001</v>
      </c>
      <c r="D1012" s="55">
        <v>2.1154000000000002</v>
      </c>
      <c r="E1012" s="55">
        <v>2.2463000000000002</v>
      </c>
      <c r="F1012" s="55">
        <v>2.1806999999999999</v>
      </c>
    </row>
    <row r="1013" spans="1:6">
      <c r="A1013" s="56">
        <v>39724</v>
      </c>
      <c r="B1013" s="55">
        <v>2.1246</v>
      </c>
      <c r="C1013" s="55">
        <v>2.2315999999999998</v>
      </c>
      <c r="D1013" s="55">
        <v>2.1181000000000001</v>
      </c>
      <c r="E1013" s="55">
        <v>2.2490999999999999</v>
      </c>
      <c r="F1013" s="55">
        <v>2.1833999999999998</v>
      </c>
    </row>
    <row r="1014" spans="1:6">
      <c r="A1014" s="56">
        <v>39725</v>
      </c>
      <c r="B1014" s="55">
        <v>2.1246</v>
      </c>
      <c r="C1014" s="55">
        <v>2.2315999999999998</v>
      </c>
      <c r="D1014" s="55">
        <v>2.1181000000000001</v>
      </c>
      <c r="E1014" s="55">
        <v>2.2490999999999999</v>
      </c>
      <c r="F1014" s="55">
        <v>2.1833999999999998</v>
      </c>
    </row>
    <row r="1015" spans="1:6">
      <c r="A1015" s="56">
        <v>39726</v>
      </c>
      <c r="B1015" s="55">
        <v>2.1246</v>
      </c>
      <c r="C1015" s="55">
        <v>2.2315999999999998</v>
      </c>
      <c r="D1015" s="55">
        <v>2.1181000000000001</v>
      </c>
      <c r="E1015" s="55">
        <v>2.2490999999999999</v>
      </c>
      <c r="F1015" s="55">
        <v>2.1833999999999998</v>
      </c>
    </row>
    <row r="1016" spans="1:6">
      <c r="A1016" s="56">
        <v>39727</v>
      </c>
      <c r="B1016" s="55">
        <v>2.1745000000000001</v>
      </c>
      <c r="C1016" s="55">
        <v>2.2839999999999998</v>
      </c>
      <c r="D1016" s="55">
        <v>2.1678000000000002</v>
      </c>
      <c r="E1016" s="55">
        <v>2.3018999999999998</v>
      </c>
      <c r="F1016" s="55">
        <v>2.2351000000000001</v>
      </c>
    </row>
    <row r="1017" spans="1:6">
      <c r="A1017" s="56">
        <v>39728</v>
      </c>
      <c r="B1017" s="55">
        <v>2.1358999999999999</v>
      </c>
      <c r="C1017" s="55">
        <v>2.2435</v>
      </c>
      <c r="D1017" s="55">
        <v>2.1294</v>
      </c>
      <c r="E1017" s="55">
        <v>2.2610999999999999</v>
      </c>
      <c r="F1017" s="55">
        <v>2.1956000000000002</v>
      </c>
    </row>
    <row r="1018" spans="1:6">
      <c r="A1018" s="56">
        <v>39729</v>
      </c>
      <c r="B1018" s="55">
        <v>2.1709000000000001</v>
      </c>
      <c r="C1018" s="55">
        <v>2.2801999999999998</v>
      </c>
      <c r="D1018" s="55">
        <v>2.1642000000000001</v>
      </c>
      <c r="E1018" s="55">
        <v>2.2980999999999998</v>
      </c>
      <c r="F1018" s="55">
        <v>2.2311999999999999</v>
      </c>
    </row>
    <row r="1019" spans="1:6">
      <c r="A1019" s="56">
        <v>39730</v>
      </c>
      <c r="B1019" s="55">
        <v>2.1677</v>
      </c>
      <c r="C1019" s="55">
        <v>2.2768000000000002</v>
      </c>
      <c r="D1019" s="55">
        <v>2.161</v>
      </c>
      <c r="E1019" s="55">
        <v>2.2947000000000002</v>
      </c>
      <c r="F1019" s="55">
        <v>2.2273999999999998</v>
      </c>
    </row>
    <row r="1020" spans="1:6">
      <c r="A1020" s="56">
        <v>39731</v>
      </c>
      <c r="B1020" s="55">
        <v>2.2734999999999999</v>
      </c>
      <c r="C1020" s="55">
        <v>2.4026000000000001</v>
      </c>
      <c r="D1020" s="55">
        <v>2.2641</v>
      </c>
      <c r="E1020" s="55">
        <v>2.4283999999999999</v>
      </c>
      <c r="F1020" s="55">
        <v>2.3462999999999998</v>
      </c>
    </row>
    <row r="1021" spans="1:6">
      <c r="A1021" s="56">
        <v>39732</v>
      </c>
      <c r="B1021" s="55">
        <v>2.2734999999999999</v>
      </c>
      <c r="C1021" s="55">
        <v>2.4026000000000001</v>
      </c>
      <c r="D1021" s="55">
        <v>2.2641</v>
      </c>
      <c r="E1021" s="55">
        <v>2.4283999999999999</v>
      </c>
      <c r="F1021" s="55">
        <v>2.3462999999999998</v>
      </c>
    </row>
    <row r="1022" spans="1:6">
      <c r="A1022" s="56">
        <v>39733</v>
      </c>
      <c r="B1022" s="55">
        <v>2.2734999999999999</v>
      </c>
      <c r="C1022" s="55">
        <v>2.4026000000000001</v>
      </c>
      <c r="D1022" s="55">
        <v>2.2641</v>
      </c>
      <c r="E1022" s="55">
        <v>2.4283999999999999</v>
      </c>
      <c r="F1022" s="55">
        <v>2.3462999999999998</v>
      </c>
    </row>
    <row r="1023" spans="1:6">
      <c r="A1023" s="56">
        <v>39734</v>
      </c>
      <c r="B1023" s="55">
        <v>2.2172999999999998</v>
      </c>
      <c r="C1023" s="55">
        <v>2.3431000000000002</v>
      </c>
      <c r="D1023" s="55">
        <v>2.2081</v>
      </c>
      <c r="E1023" s="55">
        <v>2.3683000000000001</v>
      </c>
      <c r="F1023" s="55">
        <v>2.2890000000000001</v>
      </c>
    </row>
    <row r="1024" spans="1:6">
      <c r="A1024" s="56">
        <v>39735</v>
      </c>
      <c r="B1024" s="55">
        <v>2.1625999999999999</v>
      </c>
      <c r="C1024" s="55">
        <v>2.2852999999999999</v>
      </c>
      <c r="D1024" s="55">
        <v>2.1537000000000002</v>
      </c>
      <c r="E1024" s="55">
        <v>2.3098999999999998</v>
      </c>
      <c r="F1024" s="55">
        <v>2.2317999999999998</v>
      </c>
    </row>
    <row r="1025" spans="1:6">
      <c r="A1025" s="56">
        <v>39736</v>
      </c>
      <c r="B1025" s="55">
        <v>2.2010999999999998</v>
      </c>
      <c r="C1025" s="55">
        <v>2.3260000000000001</v>
      </c>
      <c r="D1025" s="55">
        <v>2.1920000000000002</v>
      </c>
      <c r="E1025" s="55">
        <v>2.351</v>
      </c>
      <c r="F1025" s="55">
        <v>2.2719</v>
      </c>
    </row>
    <row r="1026" spans="1:6">
      <c r="A1026" s="56">
        <v>39737</v>
      </c>
      <c r="B1026" s="55">
        <v>2.2766999999999999</v>
      </c>
      <c r="C1026" s="55">
        <v>2.4058999999999999</v>
      </c>
      <c r="D1026" s="55">
        <v>2.2673000000000001</v>
      </c>
      <c r="E1026" s="55">
        <v>2.4318</v>
      </c>
      <c r="F1026" s="55">
        <v>2.3500999999999999</v>
      </c>
    </row>
    <row r="1027" spans="1:6">
      <c r="A1027" s="56">
        <v>39738</v>
      </c>
      <c r="B1027" s="55">
        <v>2.2765</v>
      </c>
      <c r="C1027" s="55">
        <v>2.4056999999999999</v>
      </c>
      <c r="D1027" s="55">
        <v>2.2671000000000001</v>
      </c>
      <c r="E1027" s="55">
        <v>2.4315000000000002</v>
      </c>
      <c r="F1027" s="55">
        <v>2.3496999999999999</v>
      </c>
    </row>
    <row r="1028" spans="1:6">
      <c r="A1028" s="56">
        <v>39739</v>
      </c>
      <c r="B1028" s="55">
        <v>2.2765</v>
      </c>
      <c r="C1028" s="55">
        <v>2.4056999999999999</v>
      </c>
      <c r="D1028" s="55">
        <v>2.2671000000000001</v>
      </c>
      <c r="E1028" s="55">
        <v>2.4315000000000002</v>
      </c>
      <c r="F1028" s="55">
        <v>2.3496999999999999</v>
      </c>
    </row>
    <row r="1029" spans="1:6">
      <c r="A1029" s="56">
        <v>39740</v>
      </c>
      <c r="B1029" s="55">
        <v>2.2765</v>
      </c>
      <c r="C1029" s="55">
        <v>2.4056999999999999</v>
      </c>
      <c r="D1029" s="55">
        <v>2.2671000000000001</v>
      </c>
      <c r="E1029" s="55">
        <v>2.4315000000000002</v>
      </c>
      <c r="F1029" s="55">
        <v>2.3496999999999999</v>
      </c>
    </row>
    <row r="1030" spans="1:6">
      <c r="A1030" s="56">
        <v>39741</v>
      </c>
      <c r="B1030" s="55">
        <v>2.2707000000000002</v>
      </c>
      <c r="C1030" s="55">
        <v>2.3996</v>
      </c>
      <c r="D1030" s="55">
        <v>2.2612999999999999</v>
      </c>
      <c r="E1030" s="55">
        <v>2.4253999999999998</v>
      </c>
      <c r="F1030" s="55">
        <v>2.3435000000000001</v>
      </c>
    </row>
    <row r="1031" spans="1:6">
      <c r="A1031" s="56">
        <v>39742</v>
      </c>
      <c r="B1031" s="55">
        <v>2.2968000000000002</v>
      </c>
      <c r="C1031" s="55">
        <v>2.4272</v>
      </c>
      <c r="D1031" s="55">
        <v>2.2873000000000001</v>
      </c>
      <c r="E1031" s="55">
        <v>2.4533</v>
      </c>
      <c r="F1031" s="55">
        <v>2.3702999999999999</v>
      </c>
    </row>
    <row r="1032" spans="1:6">
      <c r="A1032" s="56">
        <v>39743</v>
      </c>
      <c r="B1032" s="55">
        <v>2.4496000000000002</v>
      </c>
      <c r="C1032" s="55">
        <v>2.5886</v>
      </c>
      <c r="D1032" s="55">
        <v>2.4394999999999998</v>
      </c>
      <c r="E1032" s="55">
        <v>2.6164000000000001</v>
      </c>
      <c r="F1032" s="55">
        <v>2.5274999999999999</v>
      </c>
    </row>
    <row r="1033" spans="1:6">
      <c r="A1033" s="56">
        <v>39744</v>
      </c>
      <c r="B1033" s="55">
        <v>2.5030000000000001</v>
      </c>
      <c r="C1033" s="55">
        <v>2.6450999999999998</v>
      </c>
      <c r="D1033" s="55">
        <v>2.4927000000000001</v>
      </c>
      <c r="E1033" s="55">
        <v>2.6735000000000002</v>
      </c>
      <c r="F1033" s="55">
        <v>2.5838000000000001</v>
      </c>
    </row>
    <row r="1034" spans="1:6">
      <c r="A1034" s="56">
        <v>39745</v>
      </c>
      <c r="B1034" s="55">
        <v>2.5310999999999999</v>
      </c>
      <c r="C1034" s="55">
        <v>2.6747999999999998</v>
      </c>
      <c r="D1034" s="55">
        <v>2.5207000000000002</v>
      </c>
      <c r="E1034" s="55">
        <v>2.7035</v>
      </c>
      <c r="F1034" s="55">
        <v>2.6112000000000002</v>
      </c>
    </row>
    <row r="1035" spans="1:6">
      <c r="A1035" s="56">
        <v>39746</v>
      </c>
      <c r="B1035" s="55">
        <v>2.5310999999999999</v>
      </c>
      <c r="C1035" s="55">
        <v>2.6747999999999998</v>
      </c>
      <c r="D1035" s="55">
        <v>2.5207000000000002</v>
      </c>
      <c r="E1035" s="55">
        <v>2.7035</v>
      </c>
      <c r="F1035" s="55">
        <v>2.6112000000000002</v>
      </c>
    </row>
    <row r="1036" spans="1:6">
      <c r="A1036" s="56">
        <v>39747</v>
      </c>
      <c r="B1036" s="55">
        <v>2.5310999999999999</v>
      </c>
      <c r="C1036" s="55">
        <v>2.6747999999999998</v>
      </c>
      <c r="D1036" s="55">
        <v>2.5207000000000002</v>
      </c>
      <c r="E1036" s="55">
        <v>2.7035</v>
      </c>
      <c r="F1036" s="55">
        <v>2.6112000000000002</v>
      </c>
    </row>
    <row r="1037" spans="1:6">
      <c r="A1037" s="56">
        <v>39748</v>
      </c>
      <c r="B1037" s="55">
        <v>2.5644</v>
      </c>
      <c r="C1037" s="55">
        <v>2.71</v>
      </c>
      <c r="D1037" s="55">
        <v>2.5537999999999998</v>
      </c>
      <c r="E1037" s="55">
        <v>2.7391000000000001</v>
      </c>
      <c r="F1037" s="55">
        <v>2.6474000000000002</v>
      </c>
    </row>
    <row r="1038" spans="1:6">
      <c r="A1038" s="56">
        <v>39749</v>
      </c>
      <c r="B1038" s="55">
        <v>2.4897999999999998</v>
      </c>
      <c r="C1038" s="55">
        <v>2.6311</v>
      </c>
      <c r="D1038" s="55">
        <v>2.4794999999999998</v>
      </c>
      <c r="E1038" s="55">
        <v>2.6593</v>
      </c>
      <c r="F1038" s="55">
        <v>2.5691999999999999</v>
      </c>
    </row>
    <row r="1039" spans="1:6">
      <c r="A1039" s="56">
        <v>39750</v>
      </c>
      <c r="B1039" s="55">
        <v>2.3416999999999999</v>
      </c>
      <c r="C1039" s="55">
        <v>2.4746000000000001</v>
      </c>
      <c r="D1039" s="55">
        <v>2.3321000000000001</v>
      </c>
      <c r="E1039" s="55">
        <v>2.5011999999999999</v>
      </c>
      <c r="F1039" s="55">
        <v>2.4163999999999999</v>
      </c>
    </row>
    <row r="1040" spans="1:6">
      <c r="A1040" s="56">
        <v>39751</v>
      </c>
      <c r="B1040" s="55">
        <v>2.3679999999999999</v>
      </c>
      <c r="C1040" s="55">
        <v>2.5024000000000002</v>
      </c>
      <c r="D1040" s="55">
        <v>2.3582000000000001</v>
      </c>
      <c r="E1040" s="55">
        <v>2.5293000000000001</v>
      </c>
      <c r="F1040" s="55">
        <v>2.4434999999999998</v>
      </c>
    </row>
    <row r="1041" spans="1:6">
      <c r="A1041" s="56">
        <v>39752</v>
      </c>
      <c r="B1041" s="55">
        <v>2.4045000000000001</v>
      </c>
      <c r="C1041" s="55">
        <v>2.5409999999999999</v>
      </c>
      <c r="D1041" s="55">
        <v>2.3946000000000001</v>
      </c>
      <c r="E1041" s="55">
        <v>2.5682999999999998</v>
      </c>
      <c r="F1041" s="55">
        <v>2.4817</v>
      </c>
    </row>
    <row r="1042" spans="1:6">
      <c r="A1042" s="56">
        <v>39753</v>
      </c>
      <c r="B1042" s="55">
        <v>2.4045000000000001</v>
      </c>
      <c r="C1042" s="55">
        <v>2.5409999999999999</v>
      </c>
      <c r="D1042" s="55">
        <v>2.3946000000000001</v>
      </c>
      <c r="E1042" s="55">
        <v>2.5682999999999998</v>
      </c>
      <c r="F1042" s="55">
        <v>2.4817</v>
      </c>
    </row>
    <row r="1043" spans="1:6">
      <c r="A1043" s="56">
        <v>39754</v>
      </c>
      <c r="B1043" s="55">
        <v>2.4045000000000001</v>
      </c>
      <c r="C1043" s="55">
        <v>2.5409999999999999</v>
      </c>
      <c r="D1043" s="55">
        <v>2.3946000000000001</v>
      </c>
      <c r="E1043" s="55">
        <v>2.5682999999999998</v>
      </c>
      <c r="F1043" s="55">
        <v>2.4817</v>
      </c>
    </row>
    <row r="1044" spans="1:6">
      <c r="A1044" s="56">
        <v>39755</v>
      </c>
      <c r="B1044" s="55">
        <v>2.3397000000000001</v>
      </c>
      <c r="C1044" s="55">
        <v>2.4725000000000001</v>
      </c>
      <c r="D1044" s="55">
        <v>2.33</v>
      </c>
      <c r="E1044" s="55">
        <v>2.4990000000000001</v>
      </c>
      <c r="F1044" s="55">
        <v>2.4142999999999999</v>
      </c>
    </row>
    <row r="1045" spans="1:6">
      <c r="A1045" s="56">
        <v>39756</v>
      </c>
      <c r="B1045" s="55">
        <v>2.3136999999999999</v>
      </c>
      <c r="C1045" s="55">
        <v>2.4449999999999998</v>
      </c>
      <c r="D1045" s="55">
        <v>2.3041</v>
      </c>
      <c r="E1045" s="55">
        <v>2.4712999999999998</v>
      </c>
      <c r="F1045" s="55">
        <v>2.3883000000000001</v>
      </c>
    </row>
    <row r="1046" spans="1:6">
      <c r="A1046" s="56">
        <v>39757</v>
      </c>
      <c r="B1046" s="55">
        <v>2.266</v>
      </c>
      <c r="C1046" s="55">
        <v>2.3946000000000001</v>
      </c>
      <c r="D1046" s="55">
        <v>2.2566999999999999</v>
      </c>
      <c r="E1046" s="55">
        <v>2.4203999999999999</v>
      </c>
      <c r="F1046" s="55">
        <v>2.3382999999999998</v>
      </c>
    </row>
    <row r="1047" spans="1:6">
      <c r="A1047" s="56">
        <v>39758</v>
      </c>
      <c r="B1047" s="55">
        <v>2.3361000000000001</v>
      </c>
      <c r="C1047" s="55">
        <v>2.4687000000000001</v>
      </c>
      <c r="D1047" s="55">
        <v>2.3264999999999998</v>
      </c>
      <c r="E1047" s="55">
        <v>2.4952000000000001</v>
      </c>
      <c r="F1047" s="55">
        <v>2.4121000000000001</v>
      </c>
    </row>
    <row r="1048" spans="1:6">
      <c r="A1048" s="56">
        <v>39759</v>
      </c>
      <c r="B1048" s="55">
        <v>2.3530000000000002</v>
      </c>
      <c r="C1048" s="55">
        <v>2.4864999999999999</v>
      </c>
      <c r="D1048" s="55">
        <v>2.3431999999999999</v>
      </c>
      <c r="E1048" s="55">
        <v>2.5131999999999999</v>
      </c>
      <c r="F1048" s="55">
        <v>2.4276</v>
      </c>
    </row>
    <row r="1049" spans="1:6">
      <c r="A1049" s="56">
        <v>39760</v>
      </c>
      <c r="B1049" s="55">
        <v>2.3530000000000002</v>
      </c>
      <c r="C1049" s="55">
        <v>2.4864999999999999</v>
      </c>
      <c r="D1049" s="55">
        <v>2.3431999999999999</v>
      </c>
      <c r="E1049" s="55">
        <v>2.5131999999999999</v>
      </c>
      <c r="F1049" s="55">
        <v>2.4276</v>
      </c>
    </row>
    <row r="1050" spans="1:6">
      <c r="A1050" s="56">
        <v>39761</v>
      </c>
      <c r="B1050" s="55">
        <v>2.3530000000000002</v>
      </c>
      <c r="C1050" s="55">
        <v>2.4864999999999999</v>
      </c>
      <c r="D1050" s="55">
        <v>2.3431999999999999</v>
      </c>
      <c r="E1050" s="55">
        <v>2.5131999999999999</v>
      </c>
      <c r="F1050" s="55">
        <v>2.4276</v>
      </c>
    </row>
    <row r="1051" spans="1:6">
      <c r="A1051" s="56">
        <v>39762</v>
      </c>
      <c r="B1051" s="55">
        <v>2.3315000000000001</v>
      </c>
      <c r="C1051" s="55">
        <v>2.4639000000000002</v>
      </c>
      <c r="D1051" s="55">
        <v>2.3218999999999999</v>
      </c>
      <c r="E1051" s="55">
        <v>2.4903</v>
      </c>
      <c r="F1051" s="55">
        <v>2.4058999999999999</v>
      </c>
    </row>
    <row r="1052" spans="1:6">
      <c r="A1052" s="56">
        <v>39763</v>
      </c>
      <c r="B1052" s="55">
        <v>2.3315000000000001</v>
      </c>
      <c r="C1052" s="55">
        <v>2.4639000000000002</v>
      </c>
      <c r="D1052" s="55">
        <v>2.3218999999999999</v>
      </c>
      <c r="E1052" s="55">
        <v>2.4903</v>
      </c>
      <c r="F1052" s="55">
        <v>2.4058999999999999</v>
      </c>
    </row>
    <row r="1053" spans="1:6">
      <c r="A1053" s="56">
        <v>39764</v>
      </c>
      <c r="B1053" s="55">
        <v>2.452</v>
      </c>
      <c r="C1053" s="55">
        <v>2.5911</v>
      </c>
      <c r="D1053" s="55">
        <v>2.4419</v>
      </c>
      <c r="E1053" s="55">
        <v>2.6190000000000002</v>
      </c>
      <c r="F1053" s="55">
        <v>2.5304000000000002</v>
      </c>
    </row>
    <row r="1054" spans="1:6">
      <c r="A1054" s="56">
        <v>39765</v>
      </c>
      <c r="B1054" s="55">
        <v>2.4731000000000001</v>
      </c>
      <c r="C1054" s="55">
        <v>2.6313</v>
      </c>
      <c r="D1054" s="55">
        <v>2.4628999999999999</v>
      </c>
      <c r="E1054" s="55">
        <v>2.6415999999999999</v>
      </c>
      <c r="F1054" s="55">
        <v>2.5516000000000001</v>
      </c>
    </row>
    <row r="1055" spans="1:6">
      <c r="A1055" s="56">
        <v>39766</v>
      </c>
      <c r="B1055" s="55">
        <v>2.3611</v>
      </c>
      <c r="C1055" s="55">
        <v>2.5122</v>
      </c>
      <c r="D1055" s="55">
        <v>2.3513999999999999</v>
      </c>
      <c r="E1055" s="55">
        <v>2.5219</v>
      </c>
      <c r="F1055" s="55">
        <v>2.4367000000000001</v>
      </c>
    </row>
    <row r="1056" spans="1:6">
      <c r="A1056" s="56">
        <v>39767</v>
      </c>
      <c r="B1056" s="55">
        <v>2.3611</v>
      </c>
      <c r="C1056" s="55">
        <v>2.5122</v>
      </c>
      <c r="D1056" s="55">
        <v>2.3513999999999999</v>
      </c>
      <c r="E1056" s="55">
        <v>2.5219</v>
      </c>
      <c r="F1056" s="55">
        <v>2.4367000000000001</v>
      </c>
    </row>
    <row r="1057" spans="1:6">
      <c r="A1057" s="56">
        <v>39768</v>
      </c>
      <c r="B1057" s="55">
        <v>2.3611</v>
      </c>
      <c r="C1057" s="55">
        <v>2.5122</v>
      </c>
      <c r="D1057" s="55">
        <v>2.3513999999999999</v>
      </c>
      <c r="E1057" s="55">
        <v>2.5219</v>
      </c>
      <c r="F1057" s="55">
        <v>2.4367000000000001</v>
      </c>
    </row>
    <row r="1058" spans="1:6">
      <c r="A1058" s="56">
        <v>39769</v>
      </c>
      <c r="B1058" s="55">
        <v>2.4165999999999999</v>
      </c>
      <c r="C1058" s="55">
        <v>2.5712999999999999</v>
      </c>
      <c r="D1058" s="55">
        <v>2.4066999999999998</v>
      </c>
      <c r="E1058" s="55">
        <v>2.5811999999999999</v>
      </c>
      <c r="F1058" s="55">
        <v>2.4941</v>
      </c>
    </row>
    <row r="1059" spans="1:6">
      <c r="A1059" s="56">
        <v>39770</v>
      </c>
      <c r="B1059" s="55">
        <v>2.4641000000000002</v>
      </c>
      <c r="C1059" s="55">
        <v>2.6217999999999999</v>
      </c>
      <c r="D1059" s="55">
        <v>2.4539</v>
      </c>
      <c r="E1059" s="55">
        <v>2.6318999999999999</v>
      </c>
      <c r="F1059" s="55">
        <v>2.5425</v>
      </c>
    </row>
    <row r="1060" spans="1:6">
      <c r="A1060" s="56">
        <v>39771</v>
      </c>
      <c r="B1060" s="55">
        <v>2.4047000000000001</v>
      </c>
      <c r="C1060" s="55">
        <v>2.5586000000000002</v>
      </c>
      <c r="D1060" s="55">
        <v>2.3948</v>
      </c>
      <c r="E1060" s="55">
        <v>2.5684999999999998</v>
      </c>
      <c r="F1060" s="55">
        <v>2.4815999999999998</v>
      </c>
    </row>
    <row r="1061" spans="1:6">
      <c r="A1061" s="56">
        <v>39772</v>
      </c>
      <c r="B1061" s="55">
        <v>2.4443000000000001</v>
      </c>
      <c r="C1061" s="55">
        <v>2.6006999999999998</v>
      </c>
      <c r="D1061" s="55">
        <v>2.4342000000000001</v>
      </c>
      <c r="E1061" s="55">
        <v>2.6107999999999998</v>
      </c>
      <c r="F1061" s="55">
        <v>2.5226999999999999</v>
      </c>
    </row>
    <row r="1062" spans="1:6">
      <c r="A1062" s="56">
        <v>39773</v>
      </c>
      <c r="B1062" s="55">
        <v>2.4510999999999998</v>
      </c>
      <c r="C1062" s="55">
        <v>2.6078999999999999</v>
      </c>
      <c r="D1062" s="55">
        <v>2.4409999999999998</v>
      </c>
      <c r="E1062" s="55">
        <v>2.6181000000000001</v>
      </c>
      <c r="F1062" s="55">
        <v>2.5276999999999998</v>
      </c>
    </row>
    <row r="1063" spans="1:6">
      <c r="A1063" s="56">
        <v>39774</v>
      </c>
      <c r="B1063" s="55">
        <v>2.4510999999999998</v>
      </c>
      <c r="C1063" s="55">
        <v>2.6078999999999999</v>
      </c>
      <c r="D1063" s="55">
        <v>2.4409999999999998</v>
      </c>
      <c r="E1063" s="55">
        <v>2.6181000000000001</v>
      </c>
      <c r="F1063" s="55">
        <v>2.5276999999999998</v>
      </c>
    </row>
    <row r="1064" spans="1:6">
      <c r="A1064" s="56">
        <v>39775</v>
      </c>
      <c r="B1064" s="55">
        <v>2.4510999999999998</v>
      </c>
      <c r="C1064" s="55">
        <v>2.6078999999999999</v>
      </c>
      <c r="D1064" s="55">
        <v>2.4409999999999998</v>
      </c>
      <c r="E1064" s="55">
        <v>2.6181000000000001</v>
      </c>
      <c r="F1064" s="55">
        <v>2.5276999999999998</v>
      </c>
    </row>
    <row r="1065" spans="1:6">
      <c r="A1065" s="56">
        <v>39776</v>
      </c>
      <c r="B1065" s="55">
        <v>2.4289000000000001</v>
      </c>
      <c r="C1065" s="55">
        <v>2.5842999999999998</v>
      </c>
      <c r="D1065" s="55">
        <v>2.4188000000000001</v>
      </c>
      <c r="E1065" s="55">
        <v>2.5943000000000001</v>
      </c>
      <c r="F1065" s="55">
        <v>2.5066000000000002</v>
      </c>
    </row>
    <row r="1066" spans="1:6">
      <c r="A1066" s="56">
        <v>39777</v>
      </c>
      <c r="B1066" s="55">
        <v>2.3833000000000002</v>
      </c>
      <c r="C1066" s="55">
        <v>2.5358000000000001</v>
      </c>
      <c r="D1066" s="55">
        <v>2.3734999999999999</v>
      </c>
      <c r="E1066" s="55">
        <v>2.5455999999999999</v>
      </c>
      <c r="F1066" s="55">
        <v>2.4609999999999999</v>
      </c>
    </row>
    <row r="1067" spans="1:6">
      <c r="A1067" s="56">
        <v>39778</v>
      </c>
      <c r="B1067" s="55">
        <v>2.391</v>
      </c>
      <c r="C1067" s="55">
        <v>2.5438999999999998</v>
      </c>
      <c r="D1067" s="55">
        <v>2.3811</v>
      </c>
      <c r="E1067" s="55">
        <v>2.5537999999999998</v>
      </c>
      <c r="F1067" s="55">
        <v>2.4672000000000001</v>
      </c>
    </row>
    <row r="1068" spans="1:6">
      <c r="A1068" s="56">
        <v>39779</v>
      </c>
      <c r="B1068" s="55">
        <v>2.3597000000000001</v>
      </c>
      <c r="C1068" s="55">
        <v>2.5106000000000002</v>
      </c>
      <c r="D1068" s="55">
        <v>2.3498999999999999</v>
      </c>
      <c r="E1068" s="55">
        <v>2.5204</v>
      </c>
      <c r="F1068" s="55">
        <v>2.4356</v>
      </c>
    </row>
    <row r="1069" spans="1:6">
      <c r="A1069" s="56">
        <v>39780</v>
      </c>
      <c r="B1069" s="55">
        <v>2.3639999999999999</v>
      </c>
      <c r="C1069" s="55">
        <v>2.5152999999999999</v>
      </c>
      <c r="D1069" s="55">
        <v>2.3542000000000001</v>
      </c>
      <c r="E1069" s="55">
        <v>2.5249999999999999</v>
      </c>
      <c r="F1069" s="55">
        <v>2.4396</v>
      </c>
    </row>
    <row r="1070" spans="1:6">
      <c r="A1070" s="56">
        <v>39781</v>
      </c>
      <c r="B1070" s="55">
        <v>2.3639999999999999</v>
      </c>
      <c r="C1070" s="55">
        <v>2.5152999999999999</v>
      </c>
      <c r="D1070" s="55">
        <v>2.3542000000000001</v>
      </c>
      <c r="E1070" s="55">
        <v>2.5249999999999999</v>
      </c>
      <c r="F1070" s="55">
        <v>2.4396</v>
      </c>
    </row>
    <row r="1071" spans="1:6">
      <c r="A1071" s="56">
        <v>39782</v>
      </c>
      <c r="B1071" s="55">
        <v>2.3639999999999999</v>
      </c>
      <c r="C1071" s="55">
        <v>2.5152999999999999</v>
      </c>
      <c r="D1071" s="55">
        <v>2.3542000000000001</v>
      </c>
      <c r="E1071" s="55">
        <v>2.5249999999999999</v>
      </c>
      <c r="F1071" s="55">
        <v>2.4396</v>
      </c>
    </row>
    <row r="1072" spans="1:6">
      <c r="A1072" s="56">
        <v>39783</v>
      </c>
      <c r="B1072" s="55">
        <v>2.4295</v>
      </c>
      <c r="C1072" s="55">
        <v>2.585</v>
      </c>
      <c r="D1072" s="55">
        <v>2.4195000000000002</v>
      </c>
      <c r="E1072" s="55">
        <v>2.5950000000000002</v>
      </c>
      <c r="F1072" s="55">
        <v>2.5074000000000001</v>
      </c>
    </row>
    <row r="1073" spans="1:6">
      <c r="A1073" s="56">
        <v>39784</v>
      </c>
      <c r="B1073" s="55">
        <v>2.4539</v>
      </c>
      <c r="C1073" s="55">
        <v>2.6109</v>
      </c>
      <c r="D1073" s="55">
        <v>2.4437000000000002</v>
      </c>
      <c r="E1073" s="55">
        <v>2.621</v>
      </c>
      <c r="F1073" s="55">
        <v>2.5322</v>
      </c>
    </row>
    <row r="1074" spans="1:6">
      <c r="A1074" s="56">
        <v>39785</v>
      </c>
      <c r="B1074" s="55">
        <v>2.4333</v>
      </c>
      <c r="C1074" s="55">
        <v>2.589</v>
      </c>
      <c r="D1074" s="55">
        <v>2.4232999999999998</v>
      </c>
      <c r="E1074" s="55">
        <v>2.5991</v>
      </c>
      <c r="F1074" s="55">
        <v>2.5112000000000001</v>
      </c>
    </row>
    <row r="1075" spans="1:6">
      <c r="A1075" s="56">
        <v>39786</v>
      </c>
      <c r="B1075" s="55">
        <v>2.4485999999999999</v>
      </c>
      <c r="C1075" s="55">
        <v>2.6052</v>
      </c>
      <c r="D1075" s="55">
        <v>2.4384999999999999</v>
      </c>
      <c r="E1075" s="55">
        <v>2.6153</v>
      </c>
      <c r="F1075" s="55">
        <v>2.5268999999999999</v>
      </c>
    </row>
    <row r="1076" spans="1:6">
      <c r="A1076" s="56">
        <v>39787</v>
      </c>
      <c r="B1076" s="55">
        <v>2.4567000000000001</v>
      </c>
      <c r="C1076" s="55">
        <v>2.6139000000000001</v>
      </c>
      <c r="D1076" s="55">
        <v>2.4466000000000001</v>
      </c>
      <c r="E1076" s="55">
        <v>2.6240000000000001</v>
      </c>
      <c r="F1076" s="55">
        <v>2.5350999999999999</v>
      </c>
    </row>
    <row r="1077" spans="1:6">
      <c r="A1077" s="56">
        <v>39788</v>
      </c>
      <c r="B1077" s="55">
        <v>2.4567000000000001</v>
      </c>
      <c r="C1077" s="55">
        <v>2.6139000000000001</v>
      </c>
      <c r="D1077" s="55">
        <v>2.4466000000000001</v>
      </c>
      <c r="E1077" s="55">
        <v>2.6240000000000001</v>
      </c>
      <c r="F1077" s="55">
        <v>2.5350999999999999</v>
      </c>
    </row>
    <row r="1078" spans="1:6">
      <c r="A1078" s="56">
        <v>39789</v>
      </c>
      <c r="B1078" s="55">
        <v>2.4567000000000001</v>
      </c>
      <c r="C1078" s="55">
        <v>2.6139000000000001</v>
      </c>
      <c r="D1078" s="55">
        <v>2.4466000000000001</v>
      </c>
      <c r="E1078" s="55">
        <v>2.6240000000000001</v>
      </c>
      <c r="F1078" s="55">
        <v>2.5350999999999999</v>
      </c>
    </row>
    <row r="1079" spans="1:6">
      <c r="A1079" s="56">
        <v>39790</v>
      </c>
      <c r="B1079" s="55">
        <v>2.4089</v>
      </c>
      <c r="C1079" s="55">
        <v>2.5630999999999999</v>
      </c>
      <c r="D1079" s="55">
        <v>2.399</v>
      </c>
      <c r="E1079" s="55">
        <v>2.573</v>
      </c>
      <c r="F1079" s="55">
        <v>2.4866000000000001</v>
      </c>
    </row>
    <row r="1080" spans="1:6">
      <c r="A1080" s="56">
        <v>39791</v>
      </c>
      <c r="B1080" s="55">
        <v>2.4222999999999999</v>
      </c>
      <c r="C1080" s="55">
        <v>2.5773000000000001</v>
      </c>
      <c r="D1080" s="55">
        <v>2.4123000000000001</v>
      </c>
      <c r="E1080" s="55">
        <v>2.5872999999999999</v>
      </c>
      <c r="F1080" s="55">
        <v>2.4998</v>
      </c>
    </row>
    <row r="1081" spans="1:6">
      <c r="A1081" s="56">
        <v>39792</v>
      </c>
      <c r="B1081" s="55">
        <v>2.4352</v>
      </c>
      <c r="C1081" s="55">
        <v>2.5910000000000002</v>
      </c>
      <c r="D1081" s="55">
        <v>2.4251</v>
      </c>
      <c r="E1081" s="55">
        <v>2.6011000000000002</v>
      </c>
      <c r="F1081" s="55">
        <v>2.5141</v>
      </c>
    </row>
    <row r="1082" spans="1:6">
      <c r="A1082" s="56">
        <v>39793</v>
      </c>
      <c r="B1082" s="55">
        <v>2.4459</v>
      </c>
      <c r="C1082" s="55">
        <v>2.6023999999999998</v>
      </c>
      <c r="D1082" s="55">
        <v>2.4358</v>
      </c>
      <c r="E1082" s="55">
        <v>2.6124999999999998</v>
      </c>
      <c r="F1082" s="55">
        <v>2.5238999999999998</v>
      </c>
    </row>
    <row r="1083" spans="1:6">
      <c r="A1083" s="56">
        <v>39794</v>
      </c>
      <c r="B1083" s="55">
        <v>2.4152999999999998</v>
      </c>
      <c r="C1083" s="55">
        <v>2.5699000000000001</v>
      </c>
      <c r="D1083" s="55">
        <v>2.4054000000000002</v>
      </c>
      <c r="E1083" s="55">
        <v>2.5798999999999999</v>
      </c>
      <c r="F1083" s="55">
        <v>2.4929999999999999</v>
      </c>
    </row>
    <row r="1084" spans="1:6">
      <c r="A1084" s="56">
        <v>39795</v>
      </c>
      <c r="B1084" s="55">
        <v>2.4152999999999998</v>
      </c>
      <c r="C1084" s="55">
        <v>2.5699000000000001</v>
      </c>
      <c r="D1084" s="55">
        <v>2.4054000000000002</v>
      </c>
      <c r="E1084" s="55">
        <v>2.5798999999999999</v>
      </c>
      <c r="F1084" s="55">
        <v>2.4929999999999999</v>
      </c>
    </row>
    <row r="1085" spans="1:6">
      <c r="A1085" s="56">
        <v>39796</v>
      </c>
      <c r="B1085" s="55">
        <v>2.4152999999999998</v>
      </c>
      <c r="C1085" s="55">
        <v>2.5699000000000001</v>
      </c>
      <c r="D1085" s="55">
        <v>2.4054000000000002</v>
      </c>
      <c r="E1085" s="55">
        <v>2.5798999999999999</v>
      </c>
      <c r="F1085" s="55">
        <v>2.4929999999999999</v>
      </c>
    </row>
    <row r="1086" spans="1:6">
      <c r="A1086" s="56">
        <v>39797</v>
      </c>
      <c r="B1086" s="55">
        <v>2.4466999999999999</v>
      </c>
      <c r="C1086" s="55">
        <v>2.6032000000000002</v>
      </c>
      <c r="D1086" s="55">
        <v>2.4365999999999999</v>
      </c>
      <c r="E1086" s="55">
        <v>2.6133000000000002</v>
      </c>
      <c r="F1086" s="55">
        <v>2.5247000000000002</v>
      </c>
    </row>
    <row r="1087" spans="1:6">
      <c r="A1087" s="56">
        <v>39798</v>
      </c>
      <c r="B1087" s="55">
        <v>2.4636</v>
      </c>
      <c r="C1087" s="55">
        <v>2.6212</v>
      </c>
      <c r="D1087" s="55">
        <v>2.4533999999999998</v>
      </c>
      <c r="E1087" s="55">
        <v>2.6314000000000002</v>
      </c>
      <c r="F1087" s="55">
        <v>2.5428000000000002</v>
      </c>
    </row>
    <row r="1088" spans="1:6">
      <c r="A1088" s="56">
        <v>39799</v>
      </c>
      <c r="B1088" s="55">
        <v>2.5678999999999998</v>
      </c>
      <c r="C1088" s="55">
        <v>2.7322000000000002</v>
      </c>
      <c r="D1088" s="55">
        <v>2.5573000000000001</v>
      </c>
      <c r="E1088" s="55">
        <v>2.7427999999999999</v>
      </c>
      <c r="F1088" s="55">
        <v>2.6488</v>
      </c>
    </row>
    <row r="1089" spans="1:6">
      <c r="A1089" s="56">
        <v>39800</v>
      </c>
      <c r="B1089" s="55">
        <v>2.5796000000000001</v>
      </c>
      <c r="C1089" s="55">
        <v>2.7446000000000002</v>
      </c>
      <c r="D1089" s="55">
        <v>2.5689000000000002</v>
      </c>
      <c r="E1089" s="55">
        <v>2.7553000000000001</v>
      </c>
      <c r="F1089" s="55">
        <v>2.6619000000000002</v>
      </c>
    </row>
    <row r="1090" spans="1:6">
      <c r="A1090" s="56">
        <v>39801</v>
      </c>
      <c r="B1090" s="55">
        <v>2.6013999999999999</v>
      </c>
      <c r="C1090" s="55">
        <v>2.7677999999999998</v>
      </c>
      <c r="D1090" s="55">
        <v>2.5907</v>
      </c>
      <c r="E1090" s="55">
        <v>2.7786</v>
      </c>
      <c r="F1090" s="55">
        <v>2.6848999999999998</v>
      </c>
    </row>
    <row r="1091" spans="1:6">
      <c r="A1091" s="56">
        <v>39802</v>
      </c>
      <c r="B1091" s="55">
        <v>2.6013999999999999</v>
      </c>
      <c r="C1091" s="55">
        <v>2.7677999999999998</v>
      </c>
      <c r="D1091" s="55">
        <v>2.5907</v>
      </c>
      <c r="E1091" s="55">
        <v>2.7786</v>
      </c>
      <c r="F1091" s="55">
        <v>2.6848999999999998</v>
      </c>
    </row>
    <row r="1092" spans="1:6">
      <c r="A1092" s="56">
        <v>39803</v>
      </c>
      <c r="B1092" s="55">
        <v>2.6013999999999999</v>
      </c>
      <c r="C1092" s="55">
        <v>2.7677999999999998</v>
      </c>
      <c r="D1092" s="55">
        <v>2.5907</v>
      </c>
      <c r="E1092" s="55">
        <v>2.7786</v>
      </c>
      <c r="F1092" s="55">
        <v>2.6848999999999998</v>
      </c>
    </row>
    <row r="1093" spans="1:6">
      <c r="A1093" s="56">
        <v>39804</v>
      </c>
      <c r="B1093" s="55">
        <v>2.5838999999999999</v>
      </c>
      <c r="C1093" s="55">
        <v>2.7492000000000001</v>
      </c>
      <c r="D1093" s="55">
        <v>2.5731999999999999</v>
      </c>
      <c r="E1093" s="55">
        <v>2.7599</v>
      </c>
      <c r="F1093" s="55">
        <v>2.6667999999999998</v>
      </c>
    </row>
    <row r="1094" spans="1:6">
      <c r="A1094" s="56">
        <v>39805</v>
      </c>
      <c r="B1094" s="55">
        <v>2.6223999999999998</v>
      </c>
      <c r="C1094" s="55">
        <v>2.7902</v>
      </c>
      <c r="D1094" s="55">
        <v>2.6116000000000001</v>
      </c>
      <c r="E1094" s="55">
        <v>2.8010000000000002</v>
      </c>
      <c r="F1094" s="55">
        <v>2.7061000000000002</v>
      </c>
    </row>
    <row r="1095" spans="1:6">
      <c r="A1095" s="56">
        <v>39806</v>
      </c>
      <c r="B1095" s="55">
        <v>2.6278999999999999</v>
      </c>
      <c r="C1095" s="55">
        <v>2.7961</v>
      </c>
      <c r="D1095" s="55">
        <v>2.6171000000000002</v>
      </c>
      <c r="E1095" s="55">
        <v>2.8069000000000002</v>
      </c>
      <c r="F1095" s="55">
        <v>2.7120000000000002</v>
      </c>
    </row>
    <row r="1096" spans="1:6">
      <c r="A1096" s="56">
        <v>39807</v>
      </c>
      <c r="B1096" s="55">
        <v>2.6278999999999999</v>
      </c>
      <c r="C1096" s="55">
        <v>2.7961</v>
      </c>
      <c r="D1096" s="55">
        <v>2.6171000000000002</v>
      </c>
      <c r="E1096" s="55">
        <v>2.8069000000000002</v>
      </c>
      <c r="F1096" s="55">
        <v>2.7120000000000002</v>
      </c>
    </row>
    <row r="1097" spans="1:6">
      <c r="A1097" s="56">
        <v>39808</v>
      </c>
      <c r="B1097" s="55">
        <v>2.6278999999999999</v>
      </c>
      <c r="C1097" s="55">
        <v>2.7961</v>
      </c>
      <c r="D1097" s="55">
        <v>2.6171000000000002</v>
      </c>
      <c r="E1097" s="55">
        <v>2.8069000000000002</v>
      </c>
      <c r="F1097" s="55">
        <v>2.7120000000000002</v>
      </c>
    </row>
    <row r="1098" spans="1:6">
      <c r="A1098" s="56">
        <v>39809</v>
      </c>
      <c r="B1098" s="55">
        <v>2.6278999999999999</v>
      </c>
      <c r="C1098" s="55">
        <v>2.7961</v>
      </c>
      <c r="D1098" s="55">
        <v>2.6171000000000002</v>
      </c>
      <c r="E1098" s="55">
        <v>2.8069000000000002</v>
      </c>
      <c r="F1098" s="55">
        <v>2.7120000000000002</v>
      </c>
    </row>
    <row r="1099" spans="1:6">
      <c r="A1099" s="56">
        <v>39810</v>
      </c>
      <c r="B1099" s="55">
        <v>2.6278999999999999</v>
      </c>
      <c r="C1099" s="55">
        <v>2.7961</v>
      </c>
      <c r="D1099" s="55">
        <v>2.6171000000000002</v>
      </c>
      <c r="E1099" s="55">
        <v>2.8069000000000002</v>
      </c>
      <c r="F1099" s="55">
        <v>2.7120000000000002</v>
      </c>
    </row>
    <row r="1100" spans="1:6">
      <c r="A1100" s="56">
        <v>39811</v>
      </c>
      <c r="B1100" s="55">
        <v>2.6972999999999998</v>
      </c>
      <c r="C1100" s="55">
        <v>2.8698999999999999</v>
      </c>
      <c r="D1100" s="55">
        <v>2.6861999999999999</v>
      </c>
      <c r="E1100" s="55">
        <v>2.8809999999999998</v>
      </c>
      <c r="F1100" s="55">
        <v>2.7833000000000001</v>
      </c>
    </row>
    <row r="1101" spans="1:6">
      <c r="A1101" s="56">
        <v>39812</v>
      </c>
      <c r="B1101" s="55">
        <v>2.7035999999999998</v>
      </c>
      <c r="C1101" s="55">
        <v>2.8765999999999998</v>
      </c>
      <c r="D1101" s="55">
        <v>2.6924000000000001</v>
      </c>
      <c r="E1101" s="55">
        <v>2.8877000000000002</v>
      </c>
      <c r="F1101" s="55">
        <v>2.7909000000000002</v>
      </c>
    </row>
    <row r="1102" spans="1:6">
      <c r="A1102" s="56">
        <v>39813</v>
      </c>
      <c r="B1102" s="55">
        <v>2.6991000000000001</v>
      </c>
      <c r="C1102" s="55">
        <v>2.8717999999999999</v>
      </c>
      <c r="D1102" s="55">
        <v>2.6880000000000002</v>
      </c>
      <c r="E1102" s="55">
        <v>2.8828999999999998</v>
      </c>
      <c r="F1102" s="55">
        <v>2.7856999999999998</v>
      </c>
    </row>
    <row r="1103" spans="1:6">
      <c r="A1103" s="56">
        <v>39814</v>
      </c>
      <c r="B1103" s="55">
        <v>2.6991000000000001</v>
      </c>
      <c r="C1103" s="55">
        <v>2.8717999999999999</v>
      </c>
      <c r="D1103" s="55">
        <v>2.6880000000000002</v>
      </c>
      <c r="E1103" s="55">
        <v>2.8828999999999998</v>
      </c>
      <c r="F1103" s="55">
        <v>2.7856999999999998</v>
      </c>
    </row>
    <row r="1104" spans="1:6">
      <c r="A1104" s="56">
        <v>39815</v>
      </c>
      <c r="B1104" s="55">
        <v>2.6804000000000001</v>
      </c>
      <c r="C1104" s="55">
        <v>2.8519000000000001</v>
      </c>
      <c r="D1104" s="55">
        <v>2.6692999999999998</v>
      </c>
      <c r="E1104" s="55">
        <v>2.863</v>
      </c>
      <c r="F1104" s="55">
        <v>2.7682000000000002</v>
      </c>
    </row>
    <row r="1105" spans="1:6">
      <c r="A1105" s="56">
        <v>39816</v>
      </c>
      <c r="B1105" s="55">
        <v>2.6804000000000001</v>
      </c>
      <c r="C1105" s="55">
        <v>2.8519000000000001</v>
      </c>
      <c r="D1105" s="55">
        <v>2.6692999999999998</v>
      </c>
      <c r="E1105" s="55">
        <v>2.863</v>
      </c>
      <c r="F1105" s="55">
        <v>2.7682000000000002</v>
      </c>
    </row>
    <row r="1106" spans="1:6">
      <c r="A1106" s="56">
        <v>39817</v>
      </c>
      <c r="B1106" s="55">
        <v>2.6804000000000001</v>
      </c>
      <c r="C1106" s="55">
        <v>2.8519000000000001</v>
      </c>
      <c r="D1106" s="55">
        <v>2.6692999999999998</v>
      </c>
      <c r="E1106" s="55">
        <v>2.863</v>
      </c>
      <c r="F1106" s="55">
        <v>2.7682000000000002</v>
      </c>
    </row>
    <row r="1107" spans="1:6">
      <c r="A1107" s="56">
        <v>39818</v>
      </c>
      <c r="B1107" s="55">
        <v>2.6646000000000001</v>
      </c>
      <c r="C1107" s="55">
        <v>2.8351000000000002</v>
      </c>
      <c r="D1107" s="55">
        <v>2.6536</v>
      </c>
      <c r="E1107" s="55">
        <v>2.8460999999999999</v>
      </c>
      <c r="F1107" s="55">
        <v>2.7498999999999998</v>
      </c>
    </row>
    <row r="1108" spans="1:6">
      <c r="A1108" s="56">
        <v>39819</v>
      </c>
      <c r="B1108" s="55">
        <v>2.5886999999999998</v>
      </c>
      <c r="C1108" s="55">
        <v>2.7543000000000002</v>
      </c>
      <c r="D1108" s="55">
        <v>2.5779999999999998</v>
      </c>
      <c r="E1108" s="55">
        <v>2.7650000000000001</v>
      </c>
      <c r="F1108" s="55">
        <v>2.6715</v>
      </c>
    </row>
    <row r="1109" spans="1:6">
      <c r="A1109" s="56">
        <v>39820</v>
      </c>
      <c r="B1109" s="55">
        <v>2.5499999999999998</v>
      </c>
      <c r="C1109" s="55">
        <v>2.7132000000000001</v>
      </c>
      <c r="D1109" s="55">
        <v>2.5394999999999999</v>
      </c>
      <c r="E1109" s="55">
        <v>2.7237</v>
      </c>
      <c r="F1109" s="55">
        <v>2.6318000000000001</v>
      </c>
    </row>
    <row r="1110" spans="1:6">
      <c r="A1110" s="56">
        <v>39821</v>
      </c>
      <c r="B1110" s="55">
        <v>2.6166999999999998</v>
      </c>
      <c r="C1110" s="55">
        <v>2.7841</v>
      </c>
      <c r="D1110" s="55">
        <v>2.6059000000000001</v>
      </c>
      <c r="E1110" s="55">
        <v>2.7949000000000002</v>
      </c>
      <c r="F1110" s="55">
        <v>2.7014</v>
      </c>
    </row>
    <row r="1111" spans="1:6">
      <c r="A1111" s="56">
        <v>39822</v>
      </c>
      <c r="B1111" s="55">
        <v>2.62</v>
      </c>
      <c r="C1111" s="55">
        <v>2.7875999999999999</v>
      </c>
      <c r="D1111" s="55">
        <v>2.6092</v>
      </c>
      <c r="E1111" s="55">
        <v>2.7984</v>
      </c>
      <c r="F1111" s="55">
        <v>2.7038000000000002</v>
      </c>
    </row>
    <row r="1112" spans="1:6">
      <c r="A1112" s="56">
        <v>39823</v>
      </c>
      <c r="B1112" s="55">
        <v>2.62</v>
      </c>
      <c r="C1112" s="55">
        <v>2.7875999999999999</v>
      </c>
      <c r="D1112" s="55">
        <v>2.6092</v>
      </c>
      <c r="E1112" s="55">
        <v>2.7984</v>
      </c>
      <c r="F1112" s="55">
        <v>2.7038000000000002</v>
      </c>
    </row>
    <row r="1113" spans="1:6">
      <c r="A1113" s="56">
        <v>39824</v>
      </c>
      <c r="B1113" s="55">
        <v>2.62</v>
      </c>
      <c r="C1113" s="55">
        <v>2.7875999999999999</v>
      </c>
      <c r="D1113" s="55">
        <v>2.6092</v>
      </c>
      <c r="E1113" s="55">
        <v>2.7984</v>
      </c>
      <c r="F1113" s="55">
        <v>2.7038000000000002</v>
      </c>
    </row>
    <row r="1114" spans="1:6">
      <c r="A1114" s="56">
        <v>39825</v>
      </c>
      <c r="B1114" s="55">
        <v>2.6101000000000001</v>
      </c>
      <c r="C1114" s="55">
        <v>2.7770999999999999</v>
      </c>
      <c r="D1114" s="55">
        <v>2.5992999999999999</v>
      </c>
      <c r="E1114" s="55">
        <v>2.7879</v>
      </c>
      <c r="F1114" s="55">
        <v>2.6930999999999998</v>
      </c>
    </row>
    <row r="1115" spans="1:6">
      <c r="A1115" s="56">
        <v>39826</v>
      </c>
      <c r="B1115" s="55">
        <v>2.6964999999999999</v>
      </c>
      <c r="C1115" s="55">
        <v>2.8690000000000002</v>
      </c>
      <c r="D1115" s="55">
        <v>2.6854</v>
      </c>
      <c r="E1115" s="55">
        <v>2.8801999999999999</v>
      </c>
      <c r="F1115" s="55">
        <v>2.7829999999999999</v>
      </c>
    </row>
    <row r="1116" spans="1:6">
      <c r="A1116" s="56">
        <v>39827</v>
      </c>
      <c r="B1116" s="55">
        <v>2.7555000000000001</v>
      </c>
      <c r="C1116" s="55">
        <v>2.9318</v>
      </c>
      <c r="D1116" s="55">
        <v>2.7441</v>
      </c>
      <c r="E1116" s="55">
        <v>2.9430999999999998</v>
      </c>
      <c r="F1116" s="55">
        <v>2.8433999999999999</v>
      </c>
    </row>
    <row r="1117" spans="1:6">
      <c r="A1117" s="56">
        <v>39828</v>
      </c>
      <c r="B1117" s="55">
        <v>2.7844000000000002</v>
      </c>
      <c r="C1117" s="55">
        <v>2.9624999999999999</v>
      </c>
      <c r="D1117" s="55">
        <v>2.7728999999999999</v>
      </c>
      <c r="E1117" s="55">
        <v>2.9740000000000002</v>
      </c>
      <c r="F1117" s="55">
        <v>2.8729</v>
      </c>
    </row>
    <row r="1118" spans="1:6">
      <c r="A1118" s="56">
        <v>39829</v>
      </c>
      <c r="B1118" s="55">
        <v>2.7401</v>
      </c>
      <c r="C1118" s="55">
        <v>2.9154</v>
      </c>
      <c r="D1118" s="55">
        <v>2.7288000000000001</v>
      </c>
      <c r="E1118" s="55">
        <v>2.9266999999999999</v>
      </c>
      <c r="F1118" s="55">
        <v>2.8275000000000001</v>
      </c>
    </row>
    <row r="1119" spans="1:6">
      <c r="A1119" s="56">
        <v>39830</v>
      </c>
      <c r="B1119" s="55">
        <v>2.7401</v>
      </c>
      <c r="C1119" s="55">
        <v>2.9154</v>
      </c>
      <c r="D1119" s="55">
        <v>2.7288000000000001</v>
      </c>
      <c r="E1119" s="55">
        <v>2.9266999999999999</v>
      </c>
      <c r="F1119" s="55">
        <v>2.8275000000000001</v>
      </c>
    </row>
    <row r="1120" spans="1:6">
      <c r="A1120" s="56">
        <v>39831</v>
      </c>
      <c r="B1120" s="55">
        <v>2.7401</v>
      </c>
      <c r="C1120" s="55">
        <v>2.9154</v>
      </c>
      <c r="D1120" s="55">
        <v>2.7288000000000001</v>
      </c>
      <c r="E1120" s="55">
        <v>2.9266999999999999</v>
      </c>
      <c r="F1120" s="55">
        <v>2.8275000000000001</v>
      </c>
    </row>
    <row r="1121" spans="1:6">
      <c r="A1121" s="56">
        <v>39832</v>
      </c>
      <c r="B1121" s="55">
        <v>2.7890999999999999</v>
      </c>
      <c r="C1121" s="55">
        <v>2.9676</v>
      </c>
      <c r="D1121" s="55">
        <v>2.7776000000000001</v>
      </c>
      <c r="E1121" s="55">
        <v>2.9790999999999999</v>
      </c>
      <c r="F1121" s="55">
        <v>2.8786</v>
      </c>
    </row>
    <row r="1122" spans="1:6">
      <c r="A1122" s="56">
        <v>39833</v>
      </c>
      <c r="B1122" s="55">
        <v>2.8317999999999999</v>
      </c>
      <c r="C1122" s="55">
        <v>3.0129999999999999</v>
      </c>
      <c r="D1122" s="55">
        <v>2.8201000000000001</v>
      </c>
      <c r="E1122" s="55">
        <v>3.0247000000000002</v>
      </c>
      <c r="F1122" s="55">
        <v>2.9218999999999999</v>
      </c>
    </row>
    <row r="1123" spans="1:6">
      <c r="A1123" s="56">
        <v>39834</v>
      </c>
      <c r="B1123" s="55">
        <v>2.8443000000000001</v>
      </c>
      <c r="C1123" s="55">
        <v>3.0263</v>
      </c>
      <c r="D1123" s="55">
        <v>2.8325999999999998</v>
      </c>
      <c r="E1123" s="55">
        <v>3.0381</v>
      </c>
      <c r="F1123" s="55">
        <v>2.9356</v>
      </c>
    </row>
    <row r="1124" spans="1:6">
      <c r="A1124" s="56">
        <v>39835</v>
      </c>
      <c r="B1124" s="55">
        <v>2.7719</v>
      </c>
      <c r="C1124" s="55">
        <v>2.9493</v>
      </c>
      <c r="D1124" s="55">
        <v>2.7605</v>
      </c>
      <c r="E1124" s="55">
        <v>2.9607000000000001</v>
      </c>
      <c r="F1124" s="55">
        <v>2.8605999999999998</v>
      </c>
    </row>
    <row r="1125" spans="1:6">
      <c r="A1125" s="56">
        <v>39836</v>
      </c>
      <c r="B1125" s="55">
        <v>2.8732000000000002</v>
      </c>
      <c r="C1125" s="55">
        <v>3.0571000000000002</v>
      </c>
      <c r="D1125" s="55">
        <v>2.8614000000000002</v>
      </c>
      <c r="E1125" s="55">
        <v>3.0689000000000002</v>
      </c>
      <c r="F1125" s="55">
        <v>2.9649000000000001</v>
      </c>
    </row>
    <row r="1126" spans="1:6">
      <c r="A1126" s="56">
        <v>39837</v>
      </c>
      <c r="B1126" s="55">
        <v>2.8732000000000002</v>
      </c>
      <c r="C1126" s="55">
        <v>3.0571000000000002</v>
      </c>
      <c r="D1126" s="55">
        <v>2.8614000000000002</v>
      </c>
      <c r="E1126" s="55">
        <v>3.0689000000000002</v>
      </c>
      <c r="F1126" s="55">
        <v>2.9649000000000001</v>
      </c>
    </row>
    <row r="1127" spans="1:6">
      <c r="A1127" s="56">
        <v>39838</v>
      </c>
      <c r="B1127" s="55">
        <v>2.8732000000000002</v>
      </c>
      <c r="C1127" s="55">
        <v>3.0571000000000002</v>
      </c>
      <c r="D1127" s="55">
        <v>2.8614000000000002</v>
      </c>
      <c r="E1127" s="55">
        <v>3.0689000000000002</v>
      </c>
      <c r="F1127" s="55">
        <v>2.9649000000000001</v>
      </c>
    </row>
    <row r="1128" spans="1:6">
      <c r="A1128" s="56">
        <v>39839</v>
      </c>
      <c r="B1128" s="55">
        <v>2.8012000000000001</v>
      </c>
      <c r="C1128" s="55">
        <v>2.9805000000000001</v>
      </c>
      <c r="D1128" s="55">
        <v>2.7896999999999998</v>
      </c>
      <c r="E1128" s="55">
        <v>2.992</v>
      </c>
      <c r="F1128" s="55">
        <v>2.8906000000000001</v>
      </c>
    </row>
    <row r="1129" spans="1:6">
      <c r="A1129" s="56">
        <v>39840</v>
      </c>
      <c r="B1129" s="55">
        <v>2.8094999999999999</v>
      </c>
      <c r="C1129" s="55">
        <v>2.9893000000000001</v>
      </c>
      <c r="D1129" s="55">
        <v>2.7978999999999998</v>
      </c>
      <c r="E1129" s="55">
        <v>3.0009000000000001</v>
      </c>
      <c r="F1129" s="55">
        <v>2.8990999999999998</v>
      </c>
    </row>
    <row r="1130" spans="1:6">
      <c r="A1130" s="56">
        <v>39841</v>
      </c>
      <c r="B1130" s="55">
        <v>2.8207</v>
      </c>
      <c r="C1130" s="55">
        <v>3.0011999999999999</v>
      </c>
      <c r="D1130" s="55">
        <v>2.8090999999999999</v>
      </c>
      <c r="E1130" s="55">
        <v>3.0127999999999999</v>
      </c>
      <c r="F1130" s="55">
        <v>2.9106999999999998</v>
      </c>
    </row>
    <row r="1131" spans="1:6">
      <c r="A1131" s="56">
        <v>39842</v>
      </c>
      <c r="B1131" s="55">
        <v>2.7871000000000001</v>
      </c>
      <c r="C1131" s="55">
        <v>2.9655</v>
      </c>
      <c r="D1131" s="55">
        <v>2.7755999999999998</v>
      </c>
      <c r="E1131" s="55">
        <v>2.9769999999999999</v>
      </c>
      <c r="F1131" s="55">
        <v>2.8773</v>
      </c>
    </row>
    <row r="1132" spans="1:6">
      <c r="A1132" s="56">
        <v>39843</v>
      </c>
      <c r="B1132" s="55">
        <v>2.9007000000000001</v>
      </c>
      <c r="C1132" s="55">
        <v>3.0863</v>
      </c>
      <c r="D1132" s="55">
        <v>2.8887</v>
      </c>
      <c r="E1132" s="55">
        <v>3.0983000000000001</v>
      </c>
      <c r="F1132" s="55">
        <v>2.9935</v>
      </c>
    </row>
    <row r="1133" spans="1:6">
      <c r="A1133" s="56">
        <v>39844</v>
      </c>
      <c r="B1133" s="55">
        <v>2.9007000000000001</v>
      </c>
      <c r="C1133" s="55">
        <v>3.0863</v>
      </c>
      <c r="D1133" s="55">
        <v>2.8887</v>
      </c>
      <c r="E1133" s="55">
        <v>3.0983000000000001</v>
      </c>
      <c r="F1133" s="55">
        <v>2.9935</v>
      </c>
    </row>
    <row r="1134" spans="1:6">
      <c r="A1134" s="56">
        <v>39845</v>
      </c>
      <c r="B1134" s="55">
        <v>2.9007000000000001</v>
      </c>
      <c r="C1134" s="55">
        <v>3.0863</v>
      </c>
      <c r="D1134" s="55">
        <v>2.8887</v>
      </c>
      <c r="E1134" s="55">
        <v>3.0983000000000001</v>
      </c>
      <c r="F1134" s="55">
        <v>2.9935</v>
      </c>
    </row>
    <row r="1135" spans="1:6">
      <c r="A1135" s="56">
        <v>39846</v>
      </c>
      <c r="B1135" s="55">
        <v>2.9054000000000002</v>
      </c>
      <c r="C1135" s="55">
        <v>3.0912999999999999</v>
      </c>
      <c r="D1135" s="55">
        <v>2.8934000000000002</v>
      </c>
      <c r="E1135" s="55">
        <v>3.1032999999999999</v>
      </c>
      <c r="F1135" s="55">
        <v>2.9981</v>
      </c>
    </row>
    <row r="1136" spans="1:6">
      <c r="A1136" s="56">
        <v>39847</v>
      </c>
      <c r="B1136" s="55">
        <v>2.9458000000000002</v>
      </c>
      <c r="C1136" s="55">
        <v>3.1343000000000001</v>
      </c>
      <c r="D1136" s="55">
        <v>2.9337</v>
      </c>
      <c r="E1136" s="55">
        <v>3.1465000000000001</v>
      </c>
      <c r="F1136" s="55">
        <v>3.0396000000000001</v>
      </c>
    </row>
    <row r="1137" spans="1:6">
      <c r="A1137" s="56">
        <v>39848</v>
      </c>
      <c r="B1137" s="55">
        <v>3.0444</v>
      </c>
      <c r="C1137" s="55">
        <v>3.2391999999999999</v>
      </c>
      <c r="D1137" s="55">
        <v>3.0318000000000001</v>
      </c>
      <c r="E1137" s="55">
        <v>3.2517999999999998</v>
      </c>
      <c r="F1137" s="55">
        <v>3.1417999999999999</v>
      </c>
    </row>
    <row r="1138" spans="1:6">
      <c r="A1138" s="56">
        <v>39849</v>
      </c>
      <c r="B1138" s="55">
        <v>3.0352000000000001</v>
      </c>
      <c r="C1138" s="55">
        <v>3.2294</v>
      </c>
      <c r="D1138" s="55">
        <v>3.0226999999999999</v>
      </c>
      <c r="E1138" s="55">
        <v>3.242</v>
      </c>
      <c r="F1138" s="55">
        <v>3.1318000000000001</v>
      </c>
    </row>
    <row r="1139" spans="1:6">
      <c r="A1139" s="56">
        <v>39850</v>
      </c>
      <c r="B1139" s="55">
        <v>2.9794</v>
      </c>
      <c r="C1139" s="55">
        <v>3.17</v>
      </c>
      <c r="D1139" s="55">
        <v>2.9670999999999998</v>
      </c>
      <c r="E1139" s="55">
        <v>3.1823000000000001</v>
      </c>
      <c r="F1139" s="55">
        <v>3.0752000000000002</v>
      </c>
    </row>
    <row r="1140" spans="1:6">
      <c r="A1140" s="56">
        <v>39851</v>
      </c>
      <c r="B1140" s="55">
        <v>2.9794</v>
      </c>
      <c r="C1140" s="55">
        <v>3.17</v>
      </c>
      <c r="D1140" s="55">
        <v>2.9670999999999998</v>
      </c>
      <c r="E1140" s="55">
        <v>3.1823000000000001</v>
      </c>
      <c r="F1140" s="55">
        <v>3.0752000000000002</v>
      </c>
    </row>
    <row r="1141" spans="1:6">
      <c r="A1141" s="56">
        <v>39852</v>
      </c>
      <c r="B1141" s="55">
        <v>2.9794</v>
      </c>
      <c r="C1141" s="55">
        <v>3.17</v>
      </c>
      <c r="D1141" s="55">
        <v>2.9670999999999998</v>
      </c>
      <c r="E1141" s="55">
        <v>3.1823000000000001</v>
      </c>
      <c r="F1141" s="55">
        <v>3.0752000000000002</v>
      </c>
    </row>
    <row r="1142" spans="1:6">
      <c r="A1142" s="56">
        <v>39853</v>
      </c>
      <c r="B1142" s="55">
        <v>2.8633000000000002</v>
      </c>
      <c r="C1142" s="55">
        <v>3.0465</v>
      </c>
      <c r="D1142" s="55">
        <v>2.8515000000000001</v>
      </c>
      <c r="E1142" s="55">
        <v>3.0583999999999998</v>
      </c>
      <c r="F1142" s="55">
        <v>2.9548999999999999</v>
      </c>
    </row>
    <row r="1143" spans="1:6">
      <c r="A1143" s="56">
        <v>39854</v>
      </c>
      <c r="B1143" s="55">
        <v>2.8473000000000002</v>
      </c>
      <c r="C1143" s="55">
        <v>3.0295000000000001</v>
      </c>
      <c r="D1143" s="55">
        <v>2.8355000000000001</v>
      </c>
      <c r="E1143" s="55">
        <v>3.0411999999999999</v>
      </c>
      <c r="F1143" s="55">
        <v>2.9380999999999999</v>
      </c>
    </row>
    <row r="1144" spans="1:6">
      <c r="A1144" s="56">
        <v>39855</v>
      </c>
      <c r="B1144" s="55">
        <v>2.9399000000000002</v>
      </c>
      <c r="C1144" s="55">
        <v>3.1280000000000001</v>
      </c>
      <c r="D1144" s="55">
        <v>2.9278</v>
      </c>
      <c r="E1144" s="55">
        <v>3.1402000000000001</v>
      </c>
      <c r="F1144" s="55">
        <v>3.0337000000000001</v>
      </c>
    </row>
    <row r="1145" spans="1:6">
      <c r="A1145" s="56">
        <v>39856</v>
      </c>
      <c r="B1145" s="55">
        <v>2.9824999999999999</v>
      </c>
      <c r="C1145" s="55">
        <v>3.1732999999999998</v>
      </c>
      <c r="D1145" s="55">
        <v>2.9702000000000002</v>
      </c>
      <c r="E1145" s="55">
        <v>3.1856</v>
      </c>
      <c r="F1145" s="55">
        <v>3.0781999999999998</v>
      </c>
    </row>
    <row r="1146" spans="1:6">
      <c r="A1146" s="56">
        <v>39857</v>
      </c>
      <c r="B1146" s="55">
        <v>2.9923999999999999</v>
      </c>
      <c r="C1146" s="55">
        <v>3.1839</v>
      </c>
      <c r="D1146" s="55">
        <v>2.98</v>
      </c>
      <c r="E1146" s="55">
        <v>3.1962000000000002</v>
      </c>
      <c r="F1146" s="55">
        <v>3.0880999999999998</v>
      </c>
    </row>
    <row r="1147" spans="1:6">
      <c r="A1147" s="56">
        <v>39858</v>
      </c>
      <c r="B1147" s="55">
        <v>2.9923999999999999</v>
      </c>
      <c r="C1147" s="55">
        <v>3.1839</v>
      </c>
      <c r="D1147" s="55">
        <v>2.98</v>
      </c>
      <c r="E1147" s="55">
        <v>3.1962000000000002</v>
      </c>
      <c r="F1147" s="55">
        <v>3.0880999999999998</v>
      </c>
    </row>
    <row r="1148" spans="1:6">
      <c r="A1148" s="56">
        <v>39859</v>
      </c>
      <c r="B1148" s="55">
        <v>2.9923999999999999</v>
      </c>
      <c r="C1148" s="55">
        <v>3.1839</v>
      </c>
      <c r="D1148" s="55">
        <v>2.98</v>
      </c>
      <c r="E1148" s="55">
        <v>3.1962000000000002</v>
      </c>
      <c r="F1148" s="55">
        <v>3.0880999999999998</v>
      </c>
    </row>
    <row r="1149" spans="1:6">
      <c r="A1149" s="56">
        <v>39860</v>
      </c>
      <c r="B1149" s="55">
        <v>3.1234999999999999</v>
      </c>
      <c r="C1149" s="55">
        <v>3.3233999999999999</v>
      </c>
      <c r="D1149" s="55">
        <v>3.1105999999999998</v>
      </c>
      <c r="E1149" s="55">
        <v>3.3363</v>
      </c>
      <c r="F1149" s="55">
        <v>3.2231999999999998</v>
      </c>
    </row>
    <row r="1150" spans="1:6">
      <c r="A1150" s="56">
        <v>39861</v>
      </c>
      <c r="B1150" s="55">
        <v>3.18</v>
      </c>
      <c r="C1150" s="55">
        <v>3.3834</v>
      </c>
      <c r="D1150" s="55">
        <v>3.1667999999999998</v>
      </c>
      <c r="E1150" s="55">
        <v>3.3965000000000001</v>
      </c>
      <c r="F1150" s="55">
        <v>3.282</v>
      </c>
    </row>
    <row r="1151" spans="1:6">
      <c r="A1151" s="56">
        <v>39862</v>
      </c>
      <c r="B1151" s="55">
        <v>3.1593</v>
      </c>
      <c r="C1151" s="55">
        <v>3.3614000000000002</v>
      </c>
      <c r="D1151" s="55">
        <v>3.1461999999999999</v>
      </c>
      <c r="E1151" s="55">
        <v>3.3744999999999998</v>
      </c>
      <c r="F1151" s="55">
        <v>3.2608999999999999</v>
      </c>
    </row>
    <row r="1152" spans="1:6">
      <c r="A1152" s="56">
        <v>39863</v>
      </c>
      <c r="B1152" s="55">
        <v>3.0383</v>
      </c>
      <c r="C1152" s="55">
        <v>3.2326999999999999</v>
      </c>
      <c r="D1152" s="55">
        <v>3.0257000000000001</v>
      </c>
      <c r="E1152" s="55">
        <v>3.2452000000000001</v>
      </c>
      <c r="F1152" s="55">
        <v>3.1349</v>
      </c>
    </row>
    <row r="1153" spans="1:6">
      <c r="A1153" s="56">
        <v>39864</v>
      </c>
      <c r="B1153" s="55">
        <v>3.0758999999999999</v>
      </c>
      <c r="C1153" s="55">
        <v>3.2726999999999999</v>
      </c>
      <c r="D1153" s="55">
        <v>3.0632000000000001</v>
      </c>
      <c r="E1153" s="55">
        <v>3.2854000000000001</v>
      </c>
      <c r="F1153" s="55">
        <v>3.1735000000000002</v>
      </c>
    </row>
    <row r="1154" spans="1:6">
      <c r="A1154" s="56">
        <v>39865</v>
      </c>
      <c r="B1154" s="55">
        <v>3.0758999999999999</v>
      </c>
      <c r="C1154" s="55">
        <v>3.2726999999999999</v>
      </c>
      <c r="D1154" s="55">
        <v>3.0632000000000001</v>
      </c>
      <c r="E1154" s="55">
        <v>3.2854000000000001</v>
      </c>
      <c r="F1154" s="55">
        <v>3.1735000000000002</v>
      </c>
    </row>
    <row r="1155" spans="1:6">
      <c r="A1155" s="56">
        <v>39866</v>
      </c>
      <c r="B1155" s="55">
        <v>3.0758999999999999</v>
      </c>
      <c r="C1155" s="55">
        <v>3.2726999999999999</v>
      </c>
      <c r="D1155" s="55">
        <v>3.0632000000000001</v>
      </c>
      <c r="E1155" s="55">
        <v>3.2854000000000001</v>
      </c>
      <c r="F1155" s="55">
        <v>3.1735000000000002</v>
      </c>
    </row>
    <row r="1156" spans="1:6">
      <c r="A1156" s="56">
        <v>39867</v>
      </c>
      <c r="B1156" s="55">
        <v>3.0036</v>
      </c>
      <c r="C1156" s="55">
        <v>3.1957</v>
      </c>
      <c r="D1156" s="55">
        <v>2.9912000000000001</v>
      </c>
      <c r="E1156" s="55">
        <v>3.2081</v>
      </c>
      <c r="F1156" s="55">
        <v>3.1002000000000001</v>
      </c>
    </row>
    <row r="1157" spans="1:6">
      <c r="A1157" s="56">
        <v>39868</v>
      </c>
      <c r="B1157" s="55">
        <v>3.0510000000000002</v>
      </c>
      <c r="C1157" s="55">
        <v>3.2463000000000002</v>
      </c>
      <c r="D1157" s="55">
        <v>3.0385</v>
      </c>
      <c r="E1157" s="55">
        <v>3.2589000000000001</v>
      </c>
      <c r="F1157" s="55">
        <v>3.1486999999999998</v>
      </c>
    </row>
    <row r="1158" spans="1:6">
      <c r="A1158" s="56">
        <v>39869</v>
      </c>
      <c r="B1158" s="55">
        <v>3.0434000000000001</v>
      </c>
      <c r="C1158" s="55">
        <v>3.2381000000000002</v>
      </c>
      <c r="D1158" s="55">
        <v>3.0308000000000002</v>
      </c>
      <c r="E1158" s="55">
        <v>3.2507000000000001</v>
      </c>
      <c r="F1158" s="55">
        <v>3.1402000000000001</v>
      </c>
    </row>
    <row r="1159" spans="1:6">
      <c r="A1159" s="56">
        <v>39870</v>
      </c>
      <c r="B1159" s="55">
        <v>3.0714000000000001</v>
      </c>
      <c r="C1159" s="55">
        <v>3.2679</v>
      </c>
      <c r="D1159" s="55">
        <v>3.0587</v>
      </c>
      <c r="E1159" s="55">
        <v>3.2806000000000002</v>
      </c>
      <c r="F1159" s="55">
        <v>3.1688000000000001</v>
      </c>
    </row>
    <row r="1160" spans="1:6">
      <c r="A1160" s="56">
        <v>39871</v>
      </c>
      <c r="B1160" s="55">
        <v>3.0775000000000001</v>
      </c>
      <c r="C1160" s="55">
        <v>3.2744</v>
      </c>
      <c r="D1160" s="55">
        <v>3.0648</v>
      </c>
      <c r="E1160" s="55">
        <v>3.2871000000000001</v>
      </c>
      <c r="F1160" s="55">
        <v>3.1764999999999999</v>
      </c>
    </row>
    <row r="1161" spans="1:6">
      <c r="A1161" s="56">
        <v>39872</v>
      </c>
      <c r="B1161" s="55">
        <v>3.0775000000000001</v>
      </c>
      <c r="C1161" s="55">
        <v>3.2744</v>
      </c>
      <c r="D1161" s="55">
        <v>3.0648</v>
      </c>
      <c r="E1161" s="55">
        <v>3.2871000000000001</v>
      </c>
      <c r="F1161" s="55">
        <v>3.1764999999999999</v>
      </c>
    </row>
    <row r="1162" spans="1:6">
      <c r="A1162" s="56">
        <v>39873</v>
      </c>
      <c r="B1162" s="55">
        <v>3.0775000000000001</v>
      </c>
      <c r="C1162" s="55">
        <v>3.2744</v>
      </c>
      <c r="D1162" s="55">
        <v>3.0648</v>
      </c>
      <c r="E1162" s="55">
        <v>3.2871000000000001</v>
      </c>
      <c r="F1162" s="55">
        <v>3.1764999999999999</v>
      </c>
    </row>
    <row r="1163" spans="1:6">
      <c r="A1163" s="56">
        <v>39874</v>
      </c>
      <c r="B1163" s="55">
        <v>3.1076999999999999</v>
      </c>
      <c r="C1163" s="55">
        <v>3.3065000000000002</v>
      </c>
      <c r="D1163" s="55">
        <v>3.0948000000000002</v>
      </c>
      <c r="E1163" s="55">
        <v>3.3193000000000001</v>
      </c>
      <c r="F1163" s="55">
        <v>3.206</v>
      </c>
    </row>
    <row r="1164" spans="1:6">
      <c r="A1164" s="56">
        <v>39875</v>
      </c>
      <c r="B1164" s="55">
        <v>3.0933999999999999</v>
      </c>
      <c r="C1164" s="55">
        <v>3.2913000000000001</v>
      </c>
      <c r="D1164" s="55">
        <v>3.0806</v>
      </c>
      <c r="E1164" s="55">
        <v>3.3041</v>
      </c>
      <c r="F1164" s="55">
        <v>3.1926000000000001</v>
      </c>
    </row>
    <row r="1165" spans="1:6">
      <c r="A1165" s="56">
        <v>39876</v>
      </c>
      <c r="B1165" s="55">
        <v>3.0703999999999998</v>
      </c>
      <c r="C1165" s="55">
        <v>3.2667999999999999</v>
      </c>
      <c r="D1165" s="55">
        <v>3.0577000000000001</v>
      </c>
      <c r="E1165" s="55">
        <v>3.2795000000000001</v>
      </c>
      <c r="F1165" s="55">
        <v>3.1690999999999998</v>
      </c>
    </row>
    <row r="1166" spans="1:6">
      <c r="A1166" s="56">
        <v>39877</v>
      </c>
      <c r="B1166" s="55">
        <v>3.1105</v>
      </c>
      <c r="C1166" s="55">
        <v>3.3094999999999999</v>
      </c>
      <c r="D1166" s="55">
        <v>3.0975999999999999</v>
      </c>
      <c r="E1166" s="55">
        <v>3.3222999999999998</v>
      </c>
      <c r="F1166" s="55">
        <v>3.2107999999999999</v>
      </c>
    </row>
    <row r="1167" spans="1:6">
      <c r="A1167" s="56">
        <v>39878</v>
      </c>
      <c r="B1167" s="55">
        <v>3.1379999999999999</v>
      </c>
      <c r="C1167" s="55">
        <v>3.3388</v>
      </c>
      <c r="D1167" s="55">
        <v>3.1251000000000002</v>
      </c>
      <c r="E1167" s="55">
        <v>3.3517999999999999</v>
      </c>
      <c r="F1167" s="55">
        <v>3.2381000000000002</v>
      </c>
    </row>
    <row r="1168" spans="1:6">
      <c r="A1168" s="56">
        <v>39879</v>
      </c>
      <c r="B1168" s="55">
        <v>3.1379999999999999</v>
      </c>
      <c r="C1168" s="55">
        <v>3.3388</v>
      </c>
      <c r="D1168" s="55">
        <v>3.1251000000000002</v>
      </c>
      <c r="E1168" s="55">
        <v>3.3517999999999999</v>
      </c>
      <c r="F1168" s="55">
        <v>3.2381000000000002</v>
      </c>
    </row>
    <row r="1169" spans="1:6">
      <c r="A1169" s="56">
        <v>39880</v>
      </c>
      <c r="B1169" s="55">
        <v>3.1379999999999999</v>
      </c>
      <c r="C1169" s="55">
        <v>3.3388</v>
      </c>
      <c r="D1169" s="55">
        <v>3.1251000000000002</v>
      </c>
      <c r="E1169" s="55">
        <v>3.3517999999999999</v>
      </c>
      <c r="F1169" s="55">
        <v>3.2381000000000002</v>
      </c>
    </row>
    <row r="1170" spans="1:6">
      <c r="A1170" s="56">
        <v>39881</v>
      </c>
      <c r="B1170" s="55">
        <v>3.14</v>
      </c>
      <c r="C1170" s="55">
        <v>3.3410000000000002</v>
      </c>
      <c r="D1170" s="55">
        <v>3.1271</v>
      </c>
      <c r="E1170" s="55">
        <v>3.3538999999999999</v>
      </c>
      <c r="F1170" s="55">
        <v>3.2399</v>
      </c>
    </row>
    <row r="1171" spans="1:6">
      <c r="A1171" s="56">
        <v>39882</v>
      </c>
      <c r="B1171" s="55">
        <v>3.0724999999999998</v>
      </c>
      <c r="C1171" s="55">
        <v>3.2690999999999999</v>
      </c>
      <c r="D1171" s="55">
        <v>3.0598000000000001</v>
      </c>
      <c r="E1171" s="55">
        <v>3.2818000000000001</v>
      </c>
      <c r="F1171" s="55">
        <v>3.1707999999999998</v>
      </c>
    </row>
    <row r="1172" spans="1:6">
      <c r="A1172" s="56">
        <v>39883</v>
      </c>
      <c r="B1172" s="55">
        <v>3.0053000000000001</v>
      </c>
      <c r="C1172" s="55">
        <v>3.1974999999999998</v>
      </c>
      <c r="D1172" s="55">
        <v>2.9929000000000001</v>
      </c>
      <c r="E1172" s="55">
        <v>3.21</v>
      </c>
      <c r="F1172" s="55">
        <v>3.1021999999999998</v>
      </c>
    </row>
    <row r="1173" spans="1:6">
      <c r="A1173" s="56">
        <v>39884</v>
      </c>
      <c r="B1173" s="55">
        <v>2.8957999999999999</v>
      </c>
      <c r="C1173" s="55">
        <v>3.081</v>
      </c>
      <c r="D1173" s="55">
        <v>2.8837999999999999</v>
      </c>
      <c r="E1173" s="55">
        <v>3.093</v>
      </c>
      <c r="F1173" s="55">
        <v>2.9889000000000001</v>
      </c>
    </row>
    <row r="1174" spans="1:6">
      <c r="A1174" s="56">
        <v>39885</v>
      </c>
      <c r="B1174" s="55">
        <v>2.8498000000000001</v>
      </c>
      <c r="C1174" s="55">
        <v>3.0320999999999998</v>
      </c>
      <c r="D1174" s="55">
        <v>2.8380000000000001</v>
      </c>
      <c r="E1174" s="55">
        <v>3.0438999999999998</v>
      </c>
      <c r="F1174" s="55">
        <v>2.9407000000000001</v>
      </c>
    </row>
    <row r="1175" spans="1:6">
      <c r="A1175" s="56">
        <v>39886</v>
      </c>
      <c r="B1175" s="55">
        <v>2.8498000000000001</v>
      </c>
      <c r="C1175" s="55">
        <v>3.0320999999999998</v>
      </c>
      <c r="D1175" s="55">
        <v>2.8380000000000001</v>
      </c>
      <c r="E1175" s="55">
        <v>3.0438999999999998</v>
      </c>
      <c r="F1175" s="55">
        <v>2.9407000000000001</v>
      </c>
    </row>
    <row r="1176" spans="1:6">
      <c r="A1176" s="56">
        <v>39887</v>
      </c>
      <c r="B1176" s="55">
        <v>2.8498000000000001</v>
      </c>
      <c r="C1176" s="55">
        <v>3.0320999999999998</v>
      </c>
      <c r="D1176" s="55">
        <v>2.8380000000000001</v>
      </c>
      <c r="E1176" s="55">
        <v>3.0438999999999998</v>
      </c>
      <c r="F1176" s="55">
        <v>2.9407000000000001</v>
      </c>
    </row>
    <row r="1177" spans="1:6">
      <c r="A1177" s="56">
        <v>39888</v>
      </c>
      <c r="B1177" s="55">
        <v>2.7877999999999998</v>
      </c>
      <c r="C1177" s="55">
        <v>2.9662000000000002</v>
      </c>
      <c r="D1177" s="55">
        <v>2.7763</v>
      </c>
      <c r="E1177" s="55">
        <v>2.9777</v>
      </c>
      <c r="F1177" s="55">
        <v>2.8767</v>
      </c>
    </row>
    <row r="1178" spans="1:6">
      <c r="A1178" s="56">
        <v>39889</v>
      </c>
      <c r="B1178" s="55">
        <v>2.8003999999999998</v>
      </c>
      <c r="C1178" s="55">
        <v>2.9794999999999998</v>
      </c>
      <c r="D1178" s="55">
        <v>2.7888000000000002</v>
      </c>
      <c r="E1178" s="55">
        <v>2.9910999999999999</v>
      </c>
      <c r="F1178" s="55">
        <v>2.8904000000000001</v>
      </c>
    </row>
    <row r="1179" spans="1:6">
      <c r="A1179" s="56">
        <v>39890</v>
      </c>
      <c r="B1179" s="55">
        <v>2.8864999999999998</v>
      </c>
      <c r="C1179" s="55">
        <v>3.0712000000000002</v>
      </c>
      <c r="D1179" s="55">
        <v>2.8746</v>
      </c>
      <c r="E1179" s="55">
        <v>3.0831</v>
      </c>
      <c r="F1179" s="55">
        <v>2.9786000000000001</v>
      </c>
    </row>
    <row r="1180" spans="1:6">
      <c r="A1180" s="56">
        <v>39891</v>
      </c>
      <c r="B1180" s="55">
        <v>2.8904999999999998</v>
      </c>
      <c r="C1180" s="55">
        <v>3.0754000000000001</v>
      </c>
      <c r="D1180" s="55">
        <v>2.8784999999999998</v>
      </c>
      <c r="E1180" s="55">
        <v>3.0872999999999999</v>
      </c>
      <c r="F1180" s="55">
        <v>2.9826999999999999</v>
      </c>
    </row>
    <row r="1181" spans="1:6">
      <c r="A1181" s="56">
        <v>39892</v>
      </c>
      <c r="B1181" s="55">
        <v>2.9255</v>
      </c>
      <c r="C1181" s="55">
        <v>3.1126999999999998</v>
      </c>
      <c r="D1181" s="55">
        <v>2.9134000000000002</v>
      </c>
      <c r="E1181" s="55">
        <v>3.1248</v>
      </c>
      <c r="F1181" s="55">
        <v>3.0194000000000001</v>
      </c>
    </row>
    <row r="1182" spans="1:6">
      <c r="A1182" s="56">
        <v>39893</v>
      </c>
      <c r="B1182" s="55">
        <v>2.9255</v>
      </c>
      <c r="C1182" s="55">
        <v>3.1126999999999998</v>
      </c>
      <c r="D1182" s="55">
        <v>2.9134000000000002</v>
      </c>
      <c r="E1182" s="55">
        <v>3.1248</v>
      </c>
      <c r="F1182" s="55">
        <v>3.0194000000000001</v>
      </c>
    </row>
    <row r="1183" spans="1:6">
      <c r="A1183" s="56">
        <v>39894</v>
      </c>
      <c r="B1183" s="55">
        <v>2.9255</v>
      </c>
      <c r="C1183" s="55">
        <v>3.1126999999999998</v>
      </c>
      <c r="D1183" s="55">
        <v>2.9134000000000002</v>
      </c>
      <c r="E1183" s="55">
        <v>3.1248</v>
      </c>
      <c r="F1183" s="55">
        <v>3.0194000000000001</v>
      </c>
    </row>
    <row r="1184" spans="1:6">
      <c r="A1184" s="56">
        <v>39895</v>
      </c>
      <c r="B1184" s="55">
        <v>2.8894000000000002</v>
      </c>
      <c r="C1184" s="55">
        <v>3.0741999999999998</v>
      </c>
      <c r="D1184" s="55">
        <v>2.8774000000000002</v>
      </c>
      <c r="E1184" s="55">
        <v>3.0861999999999998</v>
      </c>
      <c r="F1184" s="55">
        <v>2.9821</v>
      </c>
    </row>
    <row r="1185" spans="1:6">
      <c r="A1185" s="56">
        <v>39896</v>
      </c>
      <c r="B1185" s="55">
        <v>2.8473999999999999</v>
      </c>
      <c r="C1185" s="55">
        <v>3.0295999999999998</v>
      </c>
      <c r="D1185" s="55">
        <v>2.8357000000000001</v>
      </c>
      <c r="E1185" s="55">
        <v>3.0413999999999999</v>
      </c>
      <c r="F1185" s="55">
        <v>2.9390000000000001</v>
      </c>
    </row>
    <row r="1186" spans="1:6">
      <c r="A1186" s="56">
        <v>39897</v>
      </c>
      <c r="B1186" s="55">
        <v>2.8849</v>
      </c>
      <c r="C1186" s="55">
        <v>3.0695000000000001</v>
      </c>
      <c r="D1186" s="55">
        <v>2.8730000000000002</v>
      </c>
      <c r="E1186" s="55">
        <v>3.0813999999999999</v>
      </c>
      <c r="F1186" s="55">
        <v>2.9771999999999998</v>
      </c>
    </row>
    <row r="1187" spans="1:6">
      <c r="A1187" s="56">
        <v>39898</v>
      </c>
      <c r="B1187" s="55">
        <v>2.8895</v>
      </c>
      <c r="C1187" s="55">
        <v>3.0743</v>
      </c>
      <c r="D1187" s="55">
        <v>2.8774999999999999</v>
      </c>
      <c r="E1187" s="55">
        <v>3.0863</v>
      </c>
      <c r="F1187" s="55">
        <v>2.9815999999999998</v>
      </c>
    </row>
    <row r="1188" spans="1:6">
      <c r="A1188" s="56">
        <v>39899</v>
      </c>
      <c r="B1188" s="55">
        <v>2.9192999999999998</v>
      </c>
      <c r="C1188" s="55">
        <v>3.1061000000000001</v>
      </c>
      <c r="D1188" s="55">
        <v>2.9073000000000002</v>
      </c>
      <c r="E1188" s="55">
        <v>3.1181999999999999</v>
      </c>
      <c r="F1188" s="55">
        <v>3.0127000000000002</v>
      </c>
    </row>
    <row r="1189" spans="1:6">
      <c r="A1189" s="56">
        <v>39900</v>
      </c>
      <c r="B1189" s="55">
        <v>2.9192999999999998</v>
      </c>
      <c r="C1189" s="55">
        <v>3.1061000000000001</v>
      </c>
      <c r="D1189" s="55">
        <v>2.9073000000000002</v>
      </c>
      <c r="E1189" s="55">
        <v>3.1181999999999999</v>
      </c>
      <c r="F1189" s="55">
        <v>3.0127000000000002</v>
      </c>
    </row>
    <row r="1190" spans="1:6">
      <c r="A1190" s="56">
        <v>39901</v>
      </c>
      <c r="B1190" s="55">
        <v>2.9192999999999998</v>
      </c>
      <c r="C1190" s="55">
        <v>3.1061000000000001</v>
      </c>
      <c r="D1190" s="55">
        <v>2.9073000000000002</v>
      </c>
      <c r="E1190" s="55">
        <v>3.1181999999999999</v>
      </c>
      <c r="F1190" s="55">
        <v>3.0127000000000002</v>
      </c>
    </row>
    <row r="1191" spans="1:6">
      <c r="A1191" s="56">
        <v>39902</v>
      </c>
      <c r="B1191" s="55">
        <v>2.9927000000000001</v>
      </c>
      <c r="C1191" s="55">
        <v>3.1842000000000001</v>
      </c>
      <c r="D1191" s="55">
        <v>2.9803999999999999</v>
      </c>
      <c r="E1191" s="55">
        <v>3.1966000000000001</v>
      </c>
      <c r="F1191" s="55">
        <v>3.0878999999999999</v>
      </c>
    </row>
    <row r="1192" spans="1:6">
      <c r="A1192" s="56">
        <v>39903</v>
      </c>
      <c r="B1192" s="55">
        <v>2.9864000000000002</v>
      </c>
      <c r="C1192" s="55">
        <v>3.1775000000000002</v>
      </c>
      <c r="D1192" s="55">
        <v>2.9741</v>
      </c>
      <c r="E1192" s="55">
        <v>3.1898</v>
      </c>
      <c r="F1192" s="55">
        <v>3.0817000000000001</v>
      </c>
    </row>
    <row r="1193" spans="1:6">
      <c r="A1193" s="56">
        <v>39904</v>
      </c>
      <c r="B1193" s="55">
        <v>2.9293999999999998</v>
      </c>
      <c r="C1193" s="55">
        <v>3.1168</v>
      </c>
      <c r="D1193" s="55">
        <v>2.9173</v>
      </c>
      <c r="E1193" s="55">
        <v>3.1288999999999998</v>
      </c>
      <c r="F1193" s="55">
        <v>3.0230999999999999</v>
      </c>
    </row>
    <row r="1194" spans="1:6">
      <c r="A1194" s="56">
        <v>39905</v>
      </c>
      <c r="B1194" s="55">
        <v>2.8472</v>
      </c>
      <c r="C1194" s="55">
        <v>3.0293999999999999</v>
      </c>
      <c r="D1194" s="55">
        <v>2.8355000000000001</v>
      </c>
      <c r="E1194" s="55">
        <v>3.0411999999999999</v>
      </c>
      <c r="F1194" s="55">
        <v>2.9386000000000001</v>
      </c>
    </row>
    <row r="1195" spans="1:6">
      <c r="A1195" s="56">
        <v>39906</v>
      </c>
      <c r="B1195" s="55">
        <v>2.8039000000000001</v>
      </c>
      <c r="C1195" s="55">
        <v>2.9832999999999998</v>
      </c>
      <c r="D1195" s="55">
        <v>2.7923</v>
      </c>
      <c r="E1195" s="55">
        <v>2.9948999999999999</v>
      </c>
      <c r="F1195" s="55">
        <v>2.8940999999999999</v>
      </c>
    </row>
    <row r="1196" spans="1:6">
      <c r="A1196" s="56">
        <v>39907</v>
      </c>
      <c r="B1196" s="55">
        <v>2.8039000000000001</v>
      </c>
      <c r="C1196" s="55">
        <v>2.9832999999999998</v>
      </c>
      <c r="D1196" s="55">
        <v>2.7923</v>
      </c>
      <c r="E1196" s="55">
        <v>2.9948999999999999</v>
      </c>
      <c r="F1196" s="55">
        <v>2.8940999999999999</v>
      </c>
    </row>
    <row r="1197" spans="1:6">
      <c r="A1197" s="56">
        <v>39908</v>
      </c>
      <c r="B1197" s="55">
        <v>2.8039000000000001</v>
      </c>
      <c r="C1197" s="55">
        <v>2.9832999999999998</v>
      </c>
      <c r="D1197" s="55">
        <v>2.7923</v>
      </c>
      <c r="E1197" s="55">
        <v>2.9948999999999999</v>
      </c>
      <c r="F1197" s="55">
        <v>2.8940999999999999</v>
      </c>
    </row>
    <row r="1198" spans="1:6">
      <c r="A1198" s="56">
        <v>39909</v>
      </c>
      <c r="B1198" s="55">
        <v>2.8142</v>
      </c>
      <c r="C1198" s="55">
        <v>2.9943</v>
      </c>
      <c r="D1198" s="55">
        <v>2.8026</v>
      </c>
      <c r="E1198" s="55">
        <v>3.0059</v>
      </c>
      <c r="F1198" s="55">
        <v>2.9037000000000002</v>
      </c>
    </row>
    <row r="1199" spans="1:6">
      <c r="A1199" s="56">
        <v>39910</v>
      </c>
      <c r="B1199" s="55">
        <v>2.8717000000000001</v>
      </c>
      <c r="C1199" s="55">
        <v>3.0554000000000001</v>
      </c>
      <c r="D1199" s="55">
        <v>2.8597999999999999</v>
      </c>
      <c r="E1199" s="55">
        <v>3.0672999999999999</v>
      </c>
      <c r="F1199" s="55">
        <v>2.9632999999999998</v>
      </c>
    </row>
    <row r="1200" spans="1:6">
      <c r="A1200" s="56">
        <v>39911</v>
      </c>
      <c r="B1200" s="55">
        <v>2.8852000000000002</v>
      </c>
      <c r="C1200" s="55">
        <v>3.0697999999999999</v>
      </c>
      <c r="D1200" s="55">
        <v>2.8733</v>
      </c>
      <c r="E1200" s="55">
        <v>3.0817999999999999</v>
      </c>
      <c r="F1200" s="55">
        <v>2.9777999999999998</v>
      </c>
    </row>
    <row r="1201" spans="1:6">
      <c r="A1201" s="56">
        <v>39912</v>
      </c>
      <c r="B1201" s="55">
        <v>2.7759999999999998</v>
      </c>
      <c r="C1201" s="55">
        <v>2.9535999999999998</v>
      </c>
      <c r="D1201" s="55">
        <v>2.7646000000000002</v>
      </c>
      <c r="E1201" s="55">
        <v>2.9651000000000001</v>
      </c>
      <c r="F1201" s="55">
        <v>2.8637999999999999</v>
      </c>
    </row>
    <row r="1202" spans="1:6">
      <c r="A1202" s="56">
        <v>39913</v>
      </c>
      <c r="B1202" s="55">
        <v>2.7566000000000002</v>
      </c>
      <c r="C1202" s="55">
        <v>2.9329999999999998</v>
      </c>
      <c r="D1202" s="55">
        <v>2.7452999999999999</v>
      </c>
      <c r="E1202" s="55">
        <v>2.9443999999999999</v>
      </c>
      <c r="F1202" s="55">
        <v>2.8448000000000002</v>
      </c>
    </row>
    <row r="1203" spans="1:6">
      <c r="A1203" s="56">
        <v>39914</v>
      </c>
      <c r="B1203" s="55">
        <v>2.7566000000000002</v>
      </c>
      <c r="C1203" s="55">
        <v>2.9329999999999998</v>
      </c>
      <c r="D1203" s="55">
        <v>2.7452999999999999</v>
      </c>
      <c r="E1203" s="55">
        <v>2.9443999999999999</v>
      </c>
      <c r="F1203" s="55">
        <v>2.8448000000000002</v>
      </c>
    </row>
    <row r="1204" spans="1:6">
      <c r="A1204" s="56">
        <v>39915</v>
      </c>
      <c r="B1204" s="55">
        <v>2.7566000000000002</v>
      </c>
      <c r="C1204" s="55">
        <v>2.9329999999999998</v>
      </c>
      <c r="D1204" s="55">
        <v>2.7452999999999999</v>
      </c>
      <c r="E1204" s="55">
        <v>2.9443999999999999</v>
      </c>
      <c r="F1204" s="55">
        <v>2.8448000000000002</v>
      </c>
    </row>
    <row r="1205" spans="1:6">
      <c r="A1205" s="56">
        <v>39916</v>
      </c>
      <c r="B1205" s="55">
        <v>2.7566000000000002</v>
      </c>
      <c r="C1205" s="55">
        <v>2.9329999999999998</v>
      </c>
      <c r="D1205" s="55">
        <v>2.7452999999999999</v>
      </c>
      <c r="E1205" s="55">
        <v>2.9443999999999999</v>
      </c>
      <c r="F1205" s="55">
        <v>2.8448000000000002</v>
      </c>
    </row>
    <row r="1206" spans="1:6">
      <c r="A1206" s="56">
        <v>39917</v>
      </c>
      <c r="B1206" s="55">
        <v>2.7292000000000001</v>
      </c>
      <c r="C1206" s="55">
        <v>2.9037999999999999</v>
      </c>
      <c r="D1206" s="55">
        <v>2.7179000000000002</v>
      </c>
      <c r="E1206" s="55">
        <v>2.915</v>
      </c>
      <c r="F1206" s="55">
        <v>2.8157000000000001</v>
      </c>
    </row>
    <row r="1207" spans="1:6">
      <c r="A1207" s="56">
        <v>39918</v>
      </c>
      <c r="B1207" s="55">
        <v>2.7402000000000002</v>
      </c>
      <c r="C1207" s="55">
        <v>2.9155000000000002</v>
      </c>
      <c r="D1207" s="55">
        <v>2.7288999999999999</v>
      </c>
      <c r="E1207" s="55">
        <v>2.9268000000000001</v>
      </c>
      <c r="F1207" s="55">
        <v>2.8279000000000001</v>
      </c>
    </row>
    <row r="1208" spans="1:6">
      <c r="A1208" s="56">
        <v>39919</v>
      </c>
      <c r="B1208" s="55">
        <v>2.7458</v>
      </c>
      <c r="C1208" s="55">
        <v>2.9215</v>
      </c>
      <c r="D1208" s="55">
        <v>2.7345000000000002</v>
      </c>
      <c r="E1208" s="55">
        <v>2.9327999999999999</v>
      </c>
      <c r="F1208" s="55">
        <v>2.8336999999999999</v>
      </c>
    </row>
    <row r="1209" spans="1:6">
      <c r="A1209" s="56">
        <v>39920</v>
      </c>
      <c r="B1209" s="55">
        <v>2.7439</v>
      </c>
      <c r="C1209" s="55">
        <v>2.9195000000000002</v>
      </c>
      <c r="D1209" s="55">
        <v>2.7326000000000001</v>
      </c>
      <c r="E1209" s="55">
        <v>2.9308000000000001</v>
      </c>
      <c r="F1209" s="55">
        <v>2.8309000000000002</v>
      </c>
    </row>
    <row r="1210" spans="1:6">
      <c r="A1210" s="56">
        <v>39921</v>
      </c>
      <c r="B1210" s="55">
        <v>2.7439</v>
      </c>
      <c r="C1210" s="55">
        <v>2.9195000000000002</v>
      </c>
      <c r="D1210" s="55">
        <v>2.7326000000000001</v>
      </c>
      <c r="E1210" s="55">
        <v>2.9308000000000001</v>
      </c>
      <c r="F1210" s="55">
        <v>2.8309000000000002</v>
      </c>
    </row>
    <row r="1211" spans="1:6">
      <c r="A1211" s="56">
        <v>39922</v>
      </c>
      <c r="B1211" s="55">
        <v>2.7439</v>
      </c>
      <c r="C1211" s="55">
        <v>2.9195000000000002</v>
      </c>
      <c r="D1211" s="55">
        <v>2.7326000000000001</v>
      </c>
      <c r="E1211" s="55">
        <v>2.9308000000000001</v>
      </c>
      <c r="F1211" s="55">
        <v>2.8309000000000002</v>
      </c>
    </row>
    <row r="1212" spans="1:6">
      <c r="A1212" s="56">
        <v>39923</v>
      </c>
      <c r="B1212" s="55">
        <v>2.7938000000000001</v>
      </c>
      <c r="C1212" s="55">
        <v>2.9725000000000001</v>
      </c>
      <c r="D1212" s="55">
        <v>2.7822</v>
      </c>
      <c r="E1212" s="55">
        <v>2.984</v>
      </c>
      <c r="F1212" s="55">
        <v>2.8831000000000002</v>
      </c>
    </row>
    <row r="1213" spans="1:6">
      <c r="A1213" s="56">
        <v>39924</v>
      </c>
      <c r="B1213" s="55">
        <v>2.8260999999999998</v>
      </c>
      <c r="C1213" s="55">
        <v>3.0070000000000001</v>
      </c>
      <c r="D1213" s="55">
        <v>2.8144999999999998</v>
      </c>
      <c r="E1213" s="55">
        <v>3.0186000000000002</v>
      </c>
      <c r="F1213" s="55">
        <v>2.9165999999999999</v>
      </c>
    </row>
    <row r="1214" spans="1:6">
      <c r="A1214" s="56">
        <v>39925</v>
      </c>
      <c r="B1214" s="55">
        <v>2.8123999999999998</v>
      </c>
      <c r="C1214" s="55">
        <v>2.9923000000000002</v>
      </c>
      <c r="D1214" s="55">
        <v>2.8008000000000002</v>
      </c>
      <c r="E1214" s="55">
        <v>3.004</v>
      </c>
      <c r="F1214" s="55">
        <v>2.9020999999999999</v>
      </c>
    </row>
    <row r="1215" spans="1:6">
      <c r="A1215" s="56">
        <v>39926</v>
      </c>
      <c r="B1215" s="55">
        <v>2.8186</v>
      </c>
      <c r="C1215" s="55">
        <v>2.9988999999999999</v>
      </c>
      <c r="D1215" s="55">
        <v>2.8069000000000002</v>
      </c>
      <c r="E1215" s="55">
        <v>3.0106000000000002</v>
      </c>
      <c r="F1215" s="55">
        <v>2.9085000000000001</v>
      </c>
    </row>
    <row r="1216" spans="1:6">
      <c r="A1216" s="56">
        <v>39927</v>
      </c>
      <c r="B1216" s="55">
        <v>2.9064999999999999</v>
      </c>
      <c r="C1216" s="55">
        <v>3.0924999999999998</v>
      </c>
      <c r="D1216" s="55">
        <v>2.8944999999999999</v>
      </c>
      <c r="E1216" s="55">
        <v>3.1044999999999998</v>
      </c>
      <c r="F1216" s="55">
        <v>2.9996999999999998</v>
      </c>
    </row>
    <row r="1217" spans="1:6">
      <c r="A1217" s="56">
        <v>39928</v>
      </c>
      <c r="B1217" s="55">
        <v>2.9064999999999999</v>
      </c>
      <c r="C1217" s="55">
        <v>3.0924999999999998</v>
      </c>
      <c r="D1217" s="55">
        <v>2.8944999999999999</v>
      </c>
      <c r="E1217" s="55">
        <v>3.1044999999999998</v>
      </c>
      <c r="F1217" s="55">
        <v>2.9996999999999998</v>
      </c>
    </row>
    <row r="1218" spans="1:6">
      <c r="A1218" s="56">
        <v>39929</v>
      </c>
      <c r="B1218" s="55">
        <v>2.9064999999999999</v>
      </c>
      <c r="C1218" s="55">
        <v>3.0924999999999998</v>
      </c>
      <c r="D1218" s="55">
        <v>2.8944999999999999</v>
      </c>
      <c r="E1218" s="55">
        <v>3.1044999999999998</v>
      </c>
      <c r="F1218" s="55">
        <v>2.9996999999999998</v>
      </c>
    </row>
    <row r="1219" spans="1:6">
      <c r="A1219" s="56">
        <v>39930</v>
      </c>
      <c r="B1219" s="55">
        <v>2.9146000000000001</v>
      </c>
      <c r="C1219" s="55">
        <v>3.1011000000000002</v>
      </c>
      <c r="D1219" s="55">
        <v>2.9026000000000001</v>
      </c>
      <c r="E1219" s="55">
        <v>3.1131000000000002</v>
      </c>
      <c r="F1219" s="55">
        <v>3.0081000000000002</v>
      </c>
    </row>
    <row r="1220" spans="1:6">
      <c r="A1220" s="56">
        <v>39931</v>
      </c>
      <c r="B1220" s="55">
        <v>2.8925000000000001</v>
      </c>
      <c r="C1220" s="55">
        <v>3.0775999999999999</v>
      </c>
      <c r="D1220" s="55">
        <v>2.8805999999999998</v>
      </c>
      <c r="E1220" s="55">
        <v>3.0895999999999999</v>
      </c>
      <c r="F1220" s="55">
        <v>2.9851000000000001</v>
      </c>
    </row>
    <row r="1221" spans="1:6">
      <c r="A1221" s="56">
        <v>39932</v>
      </c>
      <c r="B1221" s="55">
        <v>2.839</v>
      </c>
      <c r="C1221" s="55">
        <v>3.0207000000000002</v>
      </c>
      <c r="D1221" s="55">
        <v>2.8273000000000001</v>
      </c>
      <c r="E1221" s="55">
        <v>3.0324</v>
      </c>
      <c r="F1221" s="55">
        <v>2.9300999999999999</v>
      </c>
    </row>
    <row r="1222" spans="1:6">
      <c r="A1222" s="56">
        <v>39933</v>
      </c>
      <c r="B1222" s="55">
        <v>2.8273000000000001</v>
      </c>
      <c r="C1222" s="55">
        <v>3.0082</v>
      </c>
      <c r="D1222" s="55">
        <v>2.8155999999999999</v>
      </c>
      <c r="E1222" s="55">
        <v>3.0198999999999998</v>
      </c>
      <c r="F1222" s="55">
        <v>2.9182999999999999</v>
      </c>
    </row>
    <row r="1223" spans="1:6">
      <c r="A1223" s="56">
        <v>39934</v>
      </c>
      <c r="B1223" s="55">
        <v>2.8273000000000001</v>
      </c>
      <c r="C1223" s="55">
        <v>3.0082</v>
      </c>
      <c r="D1223" s="55">
        <v>2.8155999999999999</v>
      </c>
      <c r="E1223" s="55">
        <v>3.0198999999999998</v>
      </c>
      <c r="F1223" s="55">
        <v>2.9182999999999999</v>
      </c>
    </row>
    <row r="1224" spans="1:6">
      <c r="A1224" s="56">
        <v>39935</v>
      </c>
      <c r="B1224" s="55">
        <v>2.8273000000000001</v>
      </c>
      <c r="C1224" s="55">
        <v>3.0082</v>
      </c>
      <c r="D1224" s="55">
        <v>2.8155999999999999</v>
      </c>
      <c r="E1224" s="55">
        <v>3.0198999999999998</v>
      </c>
      <c r="F1224" s="55">
        <v>2.9182999999999999</v>
      </c>
    </row>
    <row r="1225" spans="1:6">
      <c r="A1225" s="56">
        <v>39936</v>
      </c>
      <c r="B1225" s="55">
        <v>2.8273000000000001</v>
      </c>
      <c r="C1225" s="55">
        <v>3.0082</v>
      </c>
      <c r="D1225" s="55">
        <v>2.8155999999999999</v>
      </c>
      <c r="E1225" s="55">
        <v>3.0198999999999998</v>
      </c>
      <c r="F1225" s="55">
        <v>2.9182999999999999</v>
      </c>
    </row>
    <row r="1226" spans="1:6">
      <c r="A1226" s="56">
        <v>39937</v>
      </c>
      <c r="B1226" s="55">
        <v>2.8079999999999998</v>
      </c>
      <c r="C1226" s="55">
        <v>2.9876999999999998</v>
      </c>
      <c r="D1226" s="55">
        <v>2.7964000000000002</v>
      </c>
      <c r="E1226" s="55">
        <v>2.9992000000000001</v>
      </c>
      <c r="F1226" s="55">
        <v>2.8980999999999999</v>
      </c>
    </row>
    <row r="1227" spans="1:6">
      <c r="A1227" s="56">
        <v>39938</v>
      </c>
      <c r="B1227" s="55">
        <v>2.7917999999999998</v>
      </c>
      <c r="C1227" s="55">
        <v>2.9704000000000002</v>
      </c>
      <c r="D1227" s="55">
        <v>2.7803</v>
      </c>
      <c r="E1227" s="55">
        <v>2.9820000000000002</v>
      </c>
      <c r="F1227" s="55">
        <v>2.8805999999999998</v>
      </c>
    </row>
    <row r="1228" spans="1:6">
      <c r="A1228" s="56">
        <v>39939</v>
      </c>
      <c r="B1228" s="55">
        <v>2.8106</v>
      </c>
      <c r="C1228" s="55">
        <v>2.9904000000000002</v>
      </c>
      <c r="D1228" s="55">
        <v>2.7989999999999999</v>
      </c>
      <c r="E1228" s="55">
        <v>3.0019999999999998</v>
      </c>
      <c r="F1228" s="55">
        <v>2.9001999999999999</v>
      </c>
    </row>
    <row r="1229" spans="1:6">
      <c r="A1229" s="56">
        <v>39940</v>
      </c>
      <c r="B1229" s="55">
        <v>2.7644000000000002</v>
      </c>
      <c r="C1229" s="55">
        <v>2.9413</v>
      </c>
      <c r="D1229" s="55">
        <v>2.7530000000000001</v>
      </c>
      <c r="E1229" s="55">
        <v>2.9527000000000001</v>
      </c>
      <c r="F1229" s="55">
        <v>2.8525999999999998</v>
      </c>
    </row>
    <row r="1230" spans="1:6">
      <c r="A1230" s="56">
        <v>39941</v>
      </c>
      <c r="B1230" s="55">
        <v>2.7978000000000001</v>
      </c>
      <c r="C1230" s="55">
        <v>2.9767999999999999</v>
      </c>
      <c r="D1230" s="55">
        <v>2.7862</v>
      </c>
      <c r="E1230" s="55">
        <v>2.9883000000000002</v>
      </c>
      <c r="F1230" s="55">
        <v>2.8873000000000002</v>
      </c>
    </row>
    <row r="1231" spans="1:6">
      <c r="A1231" s="56">
        <v>39942</v>
      </c>
      <c r="B1231" s="55">
        <v>2.7978000000000001</v>
      </c>
      <c r="C1231" s="55">
        <v>2.9767999999999999</v>
      </c>
      <c r="D1231" s="55">
        <v>2.7862</v>
      </c>
      <c r="E1231" s="55">
        <v>2.9883000000000002</v>
      </c>
      <c r="F1231" s="55">
        <v>2.8873000000000002</v>
      </c>
    </row>
    <row r="1232" spans="1:6">
      <c r="A1232" s="56">
        <v>39943</v>
      </c>
      <c r="B1232" s="55">
        <v>2.7978000000000001</v>
      </c>
      <c r="C1232" s="55">
        <v>2.9767999999999999</v>
      </c>
      <c r="D1232" s="55">
        <v>2.7862</v>
      </c>
      <c r="E1232" s="55">
        <v>2.9883000000000002</v>
      </c>
      <c r="F1232" s="55">
        <v>2.8873000000000002</v>
      </c>
    </row>
    <row r="1233" spans="1:6">
      <c r="A1233" s="56">
        <v>39944</v>
      </c>
      <c r="B1233" s="55">
        <v>2.7852000000000001</v>
      </c>
      <c r="C1233" s="55">
        <v>2.9634</v>
      </c>
      <c r="D1233" s="55">
        <v>2.7736999999999998</v>
      </c>
      <c r="E1233" s="55">
        <v>2.9748999999999999</v>
      </c>
      <c r="F1233" s="55">
        <v>2.8751000000000002</v>
      </c>
    </row>
    <row r="1234" spans="1:6">
      <c r="A1234" s="56">
        <v>39945</v>
      </c>
      <c r="B1234" s="55">
        <v>2.8361000000000001</v>
      </c>
      <c r="C1234" s="55">
        <v>3.0175999999999998</v>
      </c>
      <c r="D1234" s="55">
        <v>2.8243999999999998</v>
      </c>
      <c r="E1234" s="55">
        <v>3.0293000000000001</v>
      </c>
      <c r="F1234" s="55">
        <v>2.9277000000000002</v>
      </c>
    </row>
    <row r="1235" spans="1:6">
      <c r="A1235" s="56">
        <v>39946</v>
      </c>
      <c r="B1235" s="55">
        <v>2.8546</v>
      </c>
      <c r="C1235" s="55">
        <v>3.0373000000000001</v>
      </c>
      <c r="D1235" s="55">
        <v>2.8428</v>
      </c>
      <c r="E1235" s="55">
        <v>3.0491000000000001</v>
      </c>
      <c r="F1235" s="55">
        <v>2.9470000000000001</v>
      </c>
    </row>
    <row r="1236" spans="1:6">
      <c r="A1236" s="56">
        <v>39947</v>
      </c>
      <c r="B1236" s="55">
        <v>2.8652000000000002</v>
      </c>
      <c r="C1236" s="55">
        <v>3.0485000000000002</v>
      </c>
      <c r="D1236" s="55">
        <v>2.8534000000000002</v>
      </c>
      <c r="E1236" s="55">
        <v>3.0604</v>
      </c>
      <c r="F1236" s="55">
        <v>2.9573999999999998</v>
      </c>
    </row>
    <row r="1237" spans="1:6">
      <c r="A1237" s="56">
        <v>39948</v>
      </c>
      <c r="B1237" s="55">
        <v>2.8685999999999998</v>
      </c>
      <c r="C1237" s="55">
        <v>3.0522</v>
      </c>
      <c r="D1237" s="55">
        <v>2.8567999999999998</v>
      </c>
      <c r="E1237" s="55">
        <v>3.0640000000000001</v>
      </c>
      <c r="F1237" s="55">
        <v>2.9598</v>
      </c>
    </row>
    <row r="1238" spans="1:6">
      <c r="A1238" s="56">
        <v>39949</v>
      </c>
      <c r="B1238" s="55">
        <v>2.8685999999999998</v>
      </c>
      <c r="C1238" s="55">
        <v>3.0522</v>
      </c>
      <c r="D1238" s="55">
        <v>2.8567999999999998</v>
      </c>
      <c r="E1238" s="55">
        <v>3.0640000000000001</v>
      </c>
      <c r="F1238" s="55">
        <v>2.9598</v>
      </c>
    </row>
    <row r="1239" spans="1:6">
      <c r="A1239" s="56">
        <v>39950</v>
      </c>
      <c r="B1239" s="55">
        <v>2.8685999999999998</v>
      </c>
      <c r="C1239" s="55">
        <v>3.0522</v>
      </c>
      <c r="D1239" s="55">
        <v>2.8567999999999998</v>
      </c>
      <c r="E1239" s="55">
        <v>3.0640000000000001</v>
      </c>
      <c r="F1239" s="55">
        <v>2.9598</v>
      </c>
    </row>
    <row r="1240" spans="1:6">
      <c r="A1240" s="56">
        <v>39951</v>
      </c>
      <c r="B1240" s="55">
        <v>2.867</v>
      </c>
      <c r="C1240" s="55">
        <v>3.0503999999999998</v>
      </c>
      <c r="D1240" s="55">
        <v>2.8551000000000002</v>
      </c>
      <c r="E1240" s="55">
        <v>3.0621999999999998</v>
      </c>
      <c r="F1240" s="55">
        <v>2.9586999999999999</v>
      </c>
    </row>
    <row r="1241" spans="1:6">
      <c r="A1241" s="56">
        <v>39952</v>
      </c>
      <c r="B1241" s="55">
        <v>2.8269000000000002</v>
      </c>
      <c r="C1241" s="55">
        <v>3.0076999999999998</v>
      </c>
      <c r="D1241" s="55">
        <v>2.8151999999999999</v>
      </c>
      <c r="E1241" s="55">
        <v>3.0194000000000001</v>
      </c>
      <c r="F1241" s="55">
        <v>2.9173</v>
      </c>
    </row>
    <row r="1242" spans="1:6">
      <c r="A1242" s="56">
        <v>39953</v>
      </c>
      <c r="B1242" s="55">
        <v>2.7865000000000002</v>
      </c>
      <c r="C1242" s="55">
        <v>2.9647000000000001</v>
      </c>
      <c r="D1242" s="55">
        <v>2.7749999999999999</v>
      </c>
      <c r="E1242" s="55">
        <v>2.9762</v>
      </c>
      <c r="F1242" s="55">
        <v>2.8763999999999998</v>
      </c>
    </row>
    <row r="1243" spans="1:6">
      <c r="A1243" s="56">
        <v>39954</v>
      </c>
      <c r="B1243" s="55">
        <v>2.8119999999999998</v>
      </c>
      <c r="C1243" s="55">
        <v>2.9918999999999998</v>
      </c>
      <c r="D1243" s="55">
        <v>2.8003999999999998</v>
      </c>
      <c r="E1243" s="55">
        <v>3.0034999999999998</v>
      </c>
      <c r="F1243" s="55">
        <v>2.9022000000000001</v>
      </c>
    </row>
    <row r="1244" spans="1:6">
      <c r="A1244" s="56">
        <v>39955</v>
      </c>
      <c r="B1244" s="55">
        <v>2.8006000000000002</v>
      </c>
      <c r="C1244" s="55">
        <v>2.9798</v>
      </c>
      <c r="D1244" s="55">
        <v>2.7890000000000001</v>
      </c>
      <c r="E1244" s="55">
        <v>2.9912999999999998</v>
      </c>
      <c r="F1244" s="55">
        <v>2.891</v>
      </c>
    </row>
    <row r="1245" spans="1:6">
      <c r="A1245" s="56">
        <v>39956</v>
      </c>
      <c r="B1245" s="55">
        <v>2.8006000000000002</v>
      </c>
      <c r="C1245" s="55">
        <v>2.9798</v>
      </c>
      <c r="D1245" s="55">
        <v>2.7890000000000001</v>
      </c>
      <c r="E1245" s="55">
        <v>2.9912999999999998</v>
      </c>
      <c r="F1245" s="55">
        <v>2.891</v>
      </c>
    </row>
    <row r="1246" spans="1:6">
      <c r="A1246" s="56">
        <v>39957</v>
      </c>
      <c r="B1246" s="55">
        <v>2.8006000000000002</v>
      </c>
      <c r="C1246" s="55">
        <v>2.9798</v>
      </c>
      <c r="D1246" s="55">
        <v>2.7890000000000001</v>
      </c>
      <c r="E1246" s="55">
        <v>2.9912999999999998</v>
      </c>
      <c r="F1246" s="55">
        <v>2.891</v>
      </c>
    </row>
    <row r="1247" spans="1:6">
      <c r="A1247" s="56">
        <v>39958</v>
      </c>
      <c r="B1247" s="55">
        <v>2.8027000000000002</v>
      </c>
      <c r="C1247" s="55">
        <v>2.9820000000000002</v>
      </c>
      <c r="D1247" s="55">
        <v>2.7911000000000001</v>
      </c>
      <c r="E1247" s="55">
        <v>2.9935999999999998</v>
      </c>
      <c r="F1247" s="55">
        <v>2.8921000000000001</v>
      </c>
    </row>
    <row r="1248" spans="1:6">
      <c r="A1248" s="56">
        <v>39959</v>
      </c>
      <c r="B1248" s="55">
        <v>2.8369</v>
      </c>
      <c r="C1248" s="55">
        <v>3.0185</v>
      </c>
      <c r="D1248" s="55">
        <v>2.8252000000000002</v>
      </c>
      <c r="E1248" s="55">
        <v>3.0301999999999998</v>
      </c>
      <c r="F1248" s="55">
        <v>2.9279999999999999</v>
      </c>
    </row>
    <row r="1249" spans="1:6">
      <c r="A1249" s="56">
        <v>39960</v>
      </c>
      <c r="B1249" s="55">
        <v>2.8214999999999999</v>
      </c>
      <c r="C1249" s="55">
        <v>3.0021</v>
      </c>
      <c r="D1249" s="55">
        <v>2.8098999999999998</v>
      </c>
      <c r="E1249" s="55">
        <v>3.0137</v>
      </c>
      <c r="F1249" s="55">
        <v>2.9123000000000001</v>
      </c>
    </row>
    <row r="1250" spans="1:6">
      <c r="A1250" s="56">
        <v>39961</v>
      </c>
      <c r="B1250" s="55">
        <v>2.8519000000000001</v>
      </c>
      <c r="C1250" s="55">
        <v>3.0344000000000002</v>
      </c>
      <c r="D1250" s="55">
        <v>2.8401999999999998</v>
      </c>
      <c r="E1250" s="55">
        <v>3.0461999999999998</v>
      </c>
      <c r="F1250" s="55">
        <v>2.9428999999999998</v>
      </c>
    </row>
    <row r="1251" spans="1:6">
      <c r="A1251" s="56">
        <v>39962</v>
      </c>
      <c r="B1251" s="55">
        <v>2.8567</v>
      </c>
      <c r="C1251" s="55">
        <v>3.0394999999999999</v>
      </c>
      <c r="D1251" s="55">
        <v>2.8449</v>
      </c>
      <c r="E1251" s="55">
        <v>3.0512999999999999</v>
      </c>
      <c r="F1251" s="55">
        <v>2.9472999999999998</v>
      </c>
    </row>
    <row r="1252" spans="1:6">
      <c r="A1252" s="56">
        <v>39963</v>
      </c>
      <c r="B1252" s="55">
        <v>2.8567</v>
      </c>
      <c r="C1252" s="55">
        <v>3.0394999999999999</v>
      </c>
      <c r="D1252" s="55">
        <v>2.8449</v>
      </c>
      <c r="E1252" s="55">
        <v>3.0512999999999999</v>
      </c>
      <c r="F1252" s="55">
        <v>2.9472999999999998</v>
      </c>
    </row>
    <row r="1253" spans="1:6">
      <c r="A1253" s="56">
        <v>39964</v>
      </c>
      <c r="B1253" s="55">
        <v>2.8567</v>
      </c>
      <c r="C1253" s="55">
        <v>3.0394999999999999</v>
      </c>
      <c r="D1253" s="55">
        <v>2.8449</v>
      </c>
      <c r="E1253" s="55">
        <v>3.0512999999999999</v>
      </c>
      <c r="F1253" s="55">
        <v>2.9472999999999998</v>
      </c>
    </row>
    <row r="1254" spans="1:6">
      <c r="A1254" s="56">
        <v>39965</v>
      </c>
      <c r="B1254" s="55">
        <v>2.8523999999999998</v>
      </c>
      <c r="C1254" s="55">
        <v>3.0348999999999999</v>
      </c>
      <c r="D1254" s="55">
        <v>2.8405999999999998</v>
      </c>
      <c r="E1254" s="55">
        <v>3.0467</v>
      </c>
      <c r="F1254" s="55">
        <v>2.9430999999999998</v>
      </c>
    </row>
    <row r="1255" spans="1:6">
      <c r="A1255" s="56">
        <v>39966</v>
      </c>
      <c r="B1255" s="55">
        <v>2.8553999999999999</v>
      </c>
      <c r="C1255" s="55">
        <v>3.0381</v>
      </c>
      <c r="D1255" s="55">
        <v>2.8435999999999999</v>
      </c>
      <c r="E1255" s="55">
        <v>3.0499000000000001</v>
      </c>
      <c r="F1255" s="55">
        <v>2.9464000000000001</v>
      </c>
    </row>
    <row r="1256" spans="1:6">
      <c r="A1256" s="56">
        <v>39967</v>
      </c>
      <c r="B1256" s="55">
        <v>2.8883000000000001</v>
      </c>
      <c r="C1256" s="55">
        <v>3.0731999999999999</v>
      </c>
      <c r="D1256" s="55">
        <v>2.8763999999999998</v>
      </c>
      <c r="E1256" s="55">
        <v>3.0851000000000002</v>
      </c>
      <c r="F1256" s="55">
        <v>2.9809999999999999</v>
      </c>
    </row>
    <row r="1257" spans="1:6">
      <c r="A1257" s="56">
        <v>39968</v>
      </c>
      <c r="B1257" s="55">
        <v>2.9049999999999998</v>
      </c>
      <c r="C1257" s="55">
        <v>3.0909</v>
      </c>
      <c r="D1257" s="55">
        <v>2.8929999999999998</v>
      </c>
      <c r="E1257" s="55">
        <v>3.1029</v>
      </c>
      <c r="F1257" s="55">
        <v>2.9973999999999998</v>
      </c>
    </row>
    <row r="1258" spans="1:6">
      <c r="A1258" s="56">
        <v>39969</v>
      </c>
      <c r="B1258" s="55">
        <v>2.9159999999999999</v>
      </c>
      <c r="C1258" s="55">
        <v>3.1013000000000002</v>
      </c>
      <c r="D1258" s="55">
        <v>2.9041000000000001</v>
      </c>
      <c r="E1258" s="55">
        <v>3.1133000000000002</v>
      </c>
      <c r="F1258" s="55">
        <v>2.9889000000000001</v>
      </c>
    </row>
    <row r="1259" spans="1:6">
      <c r="A1259" s="56">
        <v>39970</v>
      </c>
      <c r="B1259" s="55">
        <v>2.9159999999999999</v>
      </c>
      <c r="C1259" s="55">
        <v>3.1013000000000002</v>
      </c>
      <c r="D1259" s="55">
        <v>2.9041000000000001</v>
      </c>
      <c r="E1259" s="55">
        <v>3.1133000000000002</v>
      </c>
      <c r="F1259" s="55">
        <v>2.9889000000000001</v>
      </c>
    </row>
    <row r="1260" spans="1:6">
      <c r="A1260" s="56">
        <v>39971</v>
      </c>
      <c r="B1260" s="55">
        <v>2.9159999999999999</v>
      </c>
      <c r="C1260" s="55">
        <v>3.1013000000000002</v>
      </c>
      <c r="D1260" s="55">
        <v>2.9041000000000001</v>
      </c>
      <c r="E1260" s="55">
        <v>3.1133000000000002</v>
      </c>
      <c r="F1260" s="55">
        <v>2.9889000000000001</v>
      </c>
    </row>
    <row r="1261" spans="1:6">
      <c r="A1261" s="56">
        <v>39972</v>
      </c>
      <c r="B1261" s="55">
        <v>2.9235000000000002</v>
      </c>
      <c r="C1261" s="55">
        <v>3.1093000000000002</v>
      </c>
      <c r="D1261" s="55">
        <v>2.9115000000000002</v>
      </c>
      <c r="E1261" s="55">
        <v>3.1213000000000002</v>
      </c>
      <c r="F1261" s="55">
        <v>2.9971000000000001</v>
      </c>
    </row>
    <row r="1262" spans="1:6">
      <c r="A1262" s="56">
        <v>39973</v>
      </c>
      <c r="B1262" s="55">
        <v>2.8875999999999999</v>
      </c>
      <c r="C1262" s="55">
        <v>3.0710999999999999</v>
      </c>
      <c r="D1262" s="55">
        <v>2.8757000000000001</v>
      </c>
      <c r="E1262" s="55">
        <v>3.0829</v>
      </c>
      <c r="F1262" s="55">
        <v>2.9590000000000001</v>
      </c>
    </row>
    <row r="1263" spans="1:6">
      <c r="A1263" s="56">
        <v>39974</v>
      </c>
      <c r="B1263" s="55">
        <v>2.8666</v>
      </c>
      <c r="C1263" s="55">
        <v>3.0487000000000002</v>
      </c>
      <c r="D1263" s="55">
        <v>2.8548</v>
      </c>
      <c r="E1263" s="55">
        <v>3.0605000000000002</v>
      </c>
      <c r="F1263" s="55">
        <v>2.9373999999999998</v>
      </c>
    </row>
    <row r="1264" spans="1:6">
      <c r="A1264" s="56">
        <v>39975</v>
      </c>
      <c r="B1264" s="55">
        <v>2.8666</v>
      </c>
      <c r="C1264" s="55">
        <v>3.0487000000000002</v>
      </c>
      <c r="D1264" s="55">
        <v>2.8548</v>
      </c>
      <c r="E1264" s="55">
        <v>3.0605000000000002</v>
      </c>
      <c r="F1264" s="55">
        <v>2.9373999999999998</v>
      </c>
    </row>
    <row r="1265" spans="1:6">
      <c r="A1265" s="56">
        <v>39976</v>
      </c>
      <c r="B1265" s="55">
        <v>2.8831000000000002</v>
      </c>
      <c r="C1265" s="55">
        <v>3.0663</v>
      </c>
      <c r="D1265" s="55">
        <v>2.8713000000000002</v>
      </c>
      <c r="E1265" s="55">
        <v>3.0781000000000001</v>
      </c>
      <c r="F1265" s="55">
        <v>2.9552</v>
      </c>
    </row>
    <row r="1266" spans="1:6">
      <c r="A1266" s="56">
        <v>39977</v>
      </c>
      <c r="B1266" s="55">
        <v>2.8831000000000002</v>
      </c>
      <c r="C1266" s="55">
        <v>3.0663</v>
      </c>
      <c r="D1266" s="55">
        <v>2.8713000000000002</v>
      </c>
      <c r="E1266" s="55">
        <v>3.0781000000000001</v>
      </c>
      <c r="F1266" s="55">
        <v>2.9552</v>
      </c>
    </row>
    <row r="1267" spans="1:6">
      <c r="A1267" s="56">
        <v>39978</v>
      </c>
      <c r="B1267" s="55">
        <v>2.8831000000000002</v>
      </c>
      <c r="C1267" s="55">
        <v>3.0663</v>
      </c>
      <c r="D1267" s="55">
        <v>2.8713000000000002</v>
      </c>
      <c r="E1267" s="55">
        <v>3.0781000000000001</v>
      </c>
      <c r="F1267" s="55">
        <v>2.9552</v>
      </c>
    </row>
    <row r="1268" spans="1:6">
      <c r="A1268" s="56">
        <v>39979</v>
      </c>
      <c r="B1268" s="55">
        <v>2.8935</v>
      </c>
      <c r="C1268" s="55">
        <v>3.0773999999999999</v>
      </c>
      <c r="D1268" s="55">
        <v>2.8816000000000002</v>
      </c>
      <c r="E1268" s="55">
        <v>3.0891999999999999</v>
      </c>
      <c r="F1268" s="55">
        <v>2.9658000000000002</v>
      </c>
    </row>
    <row r="1269" spans="1:6">
      <c r="A1269" s="56">
        <v>39980</v>
      </c>
      <c r="B1269" s="55">
        <v>2.9318</v>
      </c>
      <c r="C1269" s="55">
        <v>3.1181000000000001</v>
      </c>
      <c r="D1269" s="55">
        <v>2.9198</v>
      </c>
      <c r="E1269" s="55">
        <v>3.1301999999999999</v>
      </c>
      <c r="F1269" s="55">
        <v>3.0049000000000001</v>
      </c>
    </row>
    <row r="1270" spans="1:6">
      <c r="A1270" s="56">
        <v>39981</v>
      </c>
      <c r="B1270" s="55">
        <v>2.9085000000000001</v>
      </c>
      <c r="C1270" s="55">
        <v>3.0933000000000002</v>
      </c>
      <c r="D1270" s="55">
        <v>2.8965000000000001</v>
      </c>
      <c r="E1270" s="55">
        <v>3.1052</v>
      </c>
      <c r="F1270" s="55">
        <v>2.9820000000000002</v>
      </c>
    </row>
    <row r="1271" spans="1:6">
      <c r="A1271" s="56">
        <v>39982</v>
      </c>
      <c r="B1271" s="55">
        <v>2.9209999999999998</v>
      </c>
      <c r="C1271" s="55">
        <v>3.1065999999999998</v>
      </c>
      <c r="D1271" s="55">
        <v>2.9089999999999998</v>
      </c>
      <c r="E1271" s="55">
        <v>3.1185</v>
      </c>
      <c r="F1271" s="55">
        <v>2.9944999999999999</v>
      </c>
    </row>
    <row r="1272" spans="1:6">
      <c r="A1272" s="56">
        <v>39983</v>
      </c>
      <c r="B1272" s="55">
        <v>2.9171</v>
      </c>
      <c r="C1272" s="55">
        <v>3.1025</v>
      </c>
      <c r="D1272" s="55">
        <v>2.9051</v>
      </c>
      <c r="E1272" s="55">
        <v>3.1143999999999998</v>
      </c>
      <c r="F1272" s="55">
        <v>2.9897999999999998</v>
      </c>
    </row>
    <row r="1273" spans="1:6">
      <c r="A1273" s="56">
        <v>39984</v>
      </c>
      <c r="B1273" s="55">
        <v>2.9171</v>
      </c>
      <c r="C1273" s="55">
        <v>3.1025</v>
      </c>
      <c r="D1273" s="55">
        <v>2.9051</v>
      </c>
      <c r="E1273" s="55">
        <v>3.1143999999999998</v>
      </c>
      <c r="F1273" s="55">
        <v>2.9897999999999998</v>
      </c>
    </row>
    <row r="1274" spans="1:6">
      <c r="A1274" s="56">
        <v>39985</v>
      </c>
      <c r="B1274" s="55">
        <v>2.9171</v>
      </c>
      <c r="C1274" s="55">
        <v>3.1025</v>
      </c>
      <c r="D1274" s="55">
        <v>2.9051</v>
      </c>
      <c r="E1274" s="55">
        <v>3.1143999999999998</v>
      </c>
      <c r="F1274" s="55">
        <v>2.9897999999999998</v>
      </c>
    </row>
    <row r="1275" spans="1:6">
      <c r="A1275" s="56">
        <v>39986</v>
      </c>
      <c r="B1275" s="55">
        <v>2.9178000000000002</v>
      </c>
      <c r="C1275" s="55">
        <v>3.1032000000000002</v>
      </c>
      <c r="D1275" s="55">
        <v>2.9058000000000002</v>
      </c>
      <c r="E1275" s="55">
        <v>3.1151</v>
      </c>
      <c r="F1275" s="55">
        <v>2.9904000000000002</v>
      </c>
    </row>
    <row r="1276" spans="1:6">
      <c r="A1276" s="56">
        <v>39987</v>
      </c>
      <c r="B1276" s="55">
        <v>2.9470000000000001</v>
      </c>
      <c r="C1276" s="55">
        <v>3.1343000000000001</v>
      </c>
      <c r="D1276" s="55">
        <v>2.9348999999999998</v>
      </c>
      <c r="E1276" s="55">
        <v>3.1463999999999999</v>
      </c>
      <c r="F1276" s="55">
        <v>3.0200999999999998</v>
      </c>
    </row>
    <row r="1277" spans="1:6">
      <c r="A1277" s="56">
        <v>39988</v>
      </c>
      <c r="B1277" s="55">
        <v>2.9117000000000002</v>
      </c>
      <c r="C1277" s="55">
        <v>3.0966999999999998</v>
      </c>
      <c r="D1277" s="55">
        <v>2.8997000000000002</v>
      </c>
      <c r="E1277" s="55">
        <v>3.1086</v>
      </c>
      <c r="F1277" s="55">
        <v>2.9849999999999999</v>
      </c>
    </row>
    <row r="1278" spans="1:6">
      <c r="A1278" s="56">
        <v>39989</v>
      </c>
      <c r="B1278" s="55">
        <v>2.9034</v>
      </c>
      <c r="C1278" s="55">
        <v>3.0878999999999999</v>
      </c>
      <c r="D1278" s="55">
        <v>2.8915000000000002</v>
      </c>
      <c r="E1278" s="55">
        <v>3.0998000000000001</v>
      </c>
      <c r="F1278" s="55">
        <v>2.976</v>
      </c>
    </row>
    <row r="1279" spans="1:6">
      <c r="A1279" s="56">
        <v>39990</v>
      </c>
      <c r="B1279" s="55">
        <v>2.8589000000000002</v>
      </c>
      <c r="C1279" s="55">
        <v>3.0406</v>
      </c>
      <c r="D1279" s="55">
        <v>2.8472</v>
      </c>
      <c r="E1279" s="55">
        <v>3.0522999999999998</v>
      </c>
      <c r="F1279" s="55">
        <v>2.9312</v>
      </c>
    </row>
    <row r="1280" spans="1:6">
      <c r="A1280" s="56">
        <v>39991</v>
      </c>
      <c r="B1280" s="55">
        <v>2.8589000000000002</v>
      </c>
      <c r="C1280" s="55">
        <v>3.0406</v>
      </c>
      <c r="D1280" s="55">
        <v>2.8472</v>
      </c>
      <c r="E1280" s="55">
        <v>3.0522999999999998</v>
      </c>
      <c r="F1280" s="55">
        <v>2.9312</v>
      </c>
    </row>
    <row r="1281" spans="1:6">
      <c r="A1281" s="56">
        <v>39992</v>
      </c>
      <c r="B1281" s="55">
        <v>2.8589000000000002</v>
      </c>
      <c r="C1281" s="55">
        <v>3.0406</v>
      </c>
      <c r="D1281" s="55">
        <v>2.8472</v>
      </c>
      <c r="E1281" s="55">
        <v>3.0522999999999998</v>
      </c>
      <c r="F1281" s="55">
        <v>2.9312</v>
      </c>
    </row>
    <row r="1282" spans="1:6">
      <c r="A1282" s="56">
        <v>39993</v>
      </c>
      <c r="B1282" s="55">
        <v>2.8862999999999999</v>
      </c>
      <c r="C1282" s="55">
        <v>3.0697000000000001</v>
      </c>
      <c r="D1282" s="55">
        <v>2.8744999999999998</v>
      </c>
      <c r="E1282" s="55">
        <v>3.0815999999999999</v>
      </c>
      <c r="F1282" s="55">
        <v>2.9582000000000002</v>
      </c>
    </row>
    <row r="1283" spans="1:6">
      <c r="A1283" s="56">
        <v>39994</v>
      </c>
      <c r="B1283" s="55">
        <v>2.8610000000000002</v>
      </c>
      <c r="C1283" s="55">
        <v>3.0428000000000002</v>
      </c>
      <c r="D1283" s="55">
        <v>2.8492999999999999</v>
      </c>
      <c r="E1283" s="55">
        <v>3.0545</v>
      </c>
      <c r="F1283" s="55">
        <v>2.9333</v>
      </c>
    </row>
    <row r="1284" spans="1:6">
      <c r="A1284" s="56">
        <v>39995</v>
      </c>
      <c r="B1284" s="55">
        <v>2.8121</v>
      </c>
      <c r="C1284" s="55">
        <v>2.9908000000000001</v>
      </c>
      <c r="D1284" s="55">
        <v>2.8005</v>
      </c>
      <c r="E1284" s="55">
        <v>3.0023</v>
      </c>
      <c r="F1284" s="55">
        <v>2.8818000000000001</v>
      </c>
    </row>
    <row r="1285" spans="1:6">
      <c r="A1285" s="56">
        <v>39996</v>
      </c>
      <c r="B1285" s="55">
        <v>2.8037999999999998</v>
      </c>
      <c r="C1285" s="55">
        <v>2.9819</v>
      </c>
      <c r="D1285" s="55">
        <v>2.7923</v>
      </c>
      <c r="E1285" s="55">
        <v>2.9933999999999998</v>
      </c>
      <c r="F1285" s="55">
        <v>2.8736000000000002</v>
      </c>
    </row>
    <row r="1286" spans="1:6">
      <c r="A1286" s="56">
        <v>39997</v>
      </c>
      <c r="B1286" s="55">
        <v>2.798</v>
      </c>
      <c r="C1286" s="55">
        <v>2.9758</v>
      </c>
      <c r="D1286" s="55">
        <v>2.7865000000000002</v>
      </c>
      <c r="E1286" s="55">
        <v>2.9872999999999998</v>
      </c>
      <c r="F1286" s="55">
        <v>2.8679000000000001</v>
      </c>
    </row>
    <row r="1287" spans="1:6">
      <c r="A1287" s="56">
        <v>39998</v>
      </c>
      <c r="B1287" s="55">
        <v>2.798</v>
      </c>
      <c r="C1287" s="55">
        <v>2.9758</v>
      </c>
      <c r="D1287" s="55">
        <v>2.7865000000000002</v>
      </c>
      <c r="E1287" s="55">
        <v>2.9872999999999998</v>
      </c>
      <c r="F1287" s="55">
        <v>2.8679000000000001</v>
      </c>
    </row>
    <row r="1288" spans="1:6">
      <c r="A1288" s="56">
        <v>39999</v>
      </c>
      <c r="B1288" s="55">
        <v>2.798</v>
      </c>
      <c r="C1288" s="55">
        <v>2.9758</v>
      </c>
      <c r="D1288" s="55">
        <v>2.7865000000000002</v>
      </c>
      <c r="E1288" s="55">
        <v>2.9872999999999998</v>
      </c>
      <c r="F1288" s="55">
        <v>2.8679000000000001</v>
      </c>
    </row>
    <row r="1289" spans="1:6">
      <c r="A1289" s="56">
        <v>40000</v>
      </c>
      <c r="B1289" s="55">
        <v>2.8020999999999998</v>
      </c>
      <c r="C1289" s="55">
        <v>2.9801000000000002</v>
      </c>
      <c r="D1289" s="55">
        <v>2.7906</v>
      </c>
      <c r="E1289" s="55">
        <v>2.9916</v>
      </c>
      <c r="F1289" s="55">
        <v>2.8713000000000002</v>
      </c>
    </row>
    <row r="1290" spans="1:6">
      <c r="A1290" s="56">
        <v>40001</v>
      </c>
      <c r="B1290" s="55">
        <v>2.8088000000000002</v>
      </c>
      <c r="C1290" s="55">
        <v>2.9872000000000001</v>
      </c>
      <c r="D1290" s="55">
        <v>2.7972000000000001</v>
      </c>
      <c r="E1290" s="55">
        <v>2.9986999999999999</v>
      </c>
      <c r="F1290" s="55">
        <v>2.8782000000000001</v>
      </c>
    </row>
    <row r="1291" spans="1:6">
      <c r="A1291" s="56">
        <v>40002</v>
      </c>
      <c r="B1291" s="55">
        <v>2.8408000000000002</v>
      </c>
      <c r="C1291" s="55">
        <v>3.0213000000000001</v>
      </c>
      <c r="D1291" s="55">
        <v>2.8290999999999999</v>
      </c>
      <c r="E1291" s="55">
        <v>3.0329000000000002</v>
      </c>
      <c r="F1291" s="55">
        <v>2.9117999999999999</v>
      </c>
    </row>
    <row r="1292" spans="1:6">
      <c r="A1292" s="56">
        <v>40003</v>
      </c>
      <c r="B1292" s="55">
        <v>2.8132999999999999</v>
      </c>
      <c r="C1292" s="55">
        <v>2.9921000000000002</v>
      </c>
      <c r="D1292" s="55">
        <v>2.8018000000000001</v>
      </c>
      <c r="E1292" s="55">
        <v>3.0036</v>
      </c>
      <c r="F1292" s="55">
        <v>2.8834</v>
      </c>
    </row>
    <row r="1293" spans="1:6">
      <c r="A1293" s="56">
        <v>40004</v>
      </c>
      <c r="B1293" s="55">
        <v>2.8166000000000002</v>
      </c>
      <c r="C1293" s="55">
        <v>2.9956</v>
      </c>
      <c r="D1293" s="55">
        <v>2.8050999999999999</v>
      </c>
      <c r="E1293" s="55">
        <v>3.0072000000000001</v>
      </c>
      <c r="F1293" s="55">
        <v>2.8864999999999998</v>
      </c>
    </row>
    <row r="1294" spans="1:6">
      <c r="A1294" s="56">
        <v>40005</v>
      </c>
      <c r="B1294" s="55">
        <v>2.8166000000000002</v>
      </c>
      <c r="C1294" s="55">
        <v>2.9956</v>
      </c>
      <c r="D1294" s="55">
        <v>2.8050999999999999</v>
      </c>
      <c r="E1294" s="55">
        <v>3.0072000000000001</v>
      </c>
      <c r="F1294" s="55">
        <v>2.8864999999999998</v>
      </c>
    </row>
    <row r="1295" spans="1:6">
      <c r="A1295" s="56">
        <v>40006</v>
      </c>
      <c r="B1295" s="55">
        <v>2.8166000000000002</v>
      </c>
      <c r="C1295" s="55">
        <v>2.9956</v>
      </c>
      <c r="D1295" s="55">
        <v>2.8050999999999999</v>
      </c>
      <c r="E1295" s="55">
        <v>3.0072000000000001</v>
      </c>
      <c r="F1295" s="55">
        <v>2.8864999999999998</v>
      </c>
    </row>
    <row r="1296" spans="1:6">
      <c r="A1296" s="56">
        <v>40007</v>
      </c>
      <c r="B1296" s="55">
        <v>2.8254999999999999</v>
      </c>
      <c r="C1296" s="55">
        <v>3.0049999999999999</v>
      </c>
      <c r="D1296" s="55">
        <v>2.8138999999999998</v>
      </c>
      <c r="E1296" s="55">
        <v>3.0165999999999999</v>
      </c>
      <c r="F1296" s="55">
        <v>2.8961000000000001</v>
      </c>
    </row>
    <row r="1297" spans="1:6">
      <c r="A1297" s="56">
        <v>40008</v>
      </c>
      <c r="B1297" s="55">
        <v>2.8216999999999999</v>
      </c>
      <c r="C1297" s="55">
        <v>3.0009999999999999</v>
      </c>
      <c r="D1297" s="55">
        <v>2.8100999999999998</v>
      </c>
      <c r="E1297" s="55">
        <v>3.0125999999999999</v>
      </c>
      <c r="F1297" s="55">
        <v>2.8925000000000001</v>
      </c>
    </row>
    <row r="1298" spans="1:6">
      <c r="A1298" s="56">
        <v>40009</v>
      </c>
      <c r="B1298" s="55">
        <v>2.7524999999999999</v>
      </c>
      <c r="C1298" s="55">
        <v>2.9274</v>
      </c>
      <c r="D1298" s="55">
        <v>2.7412000000000001</v>
      </c>
      <c r="E1298" s="55">
        <v>2.9386999999999999</v>
      </c>
      <c r="F1298" s="55">
        <v>2.8210999999999999</v>
      </c>
    </row>
    <row r="1299" spans="1:6">
      <c r="A1299" s="56">
        <v>40010</v>
      </c>
      <c r="B1299" s="55">
        <v>2.7644000000000002</v>
      </c>
      <c r="C1299" s="55">
        <v>2.9401000000000002</v>
      </c>
      <c r="D1299" s="55">
        <v>2.7530999999999999</v>
      </c>
      <c r="E1299" s="55">
        <v>2.9514</v>
      </c>
      <c r="F1299" s="55">
        <v>2.8342999999999998</v>
      </c>
    </row>
    <row r="1300" spans="1:6">
      <c r="A1300" s="56">
        <v>40011</v>
      </c>
      <c r="B1300" s="55">
        <v>2.7782</v>
      </c>
      <c r="C1300" s="55">
        <v>2.9548000000000001</v>
      </c>
      <c r="D1300" s="55">
        <v>2.7669000000000001</v>
      </c>
      <c r="E1300" s="55">
        <v>2.9662000000000002</v>
      </c>
      <c r="F1300" s="55">
        <v>2.8477000000000001</v>
      </c>
    </row>
    <row r="1301" spans="1:6">
      <c r="A1301" s="56">
        <v>40012</v>
      </c>
      <c r="B1301" s="55">
        <v>2.7782</v>
      </c>
      <c r="C1301" s="55">
        <v>2.9548000000000001</v>
      </c>
      <c r="D1301" s="55">
        <v>2.7669000000000001</v>
      </c>
      <c r="E1301" s="55">
        <v>2.9662000000000002</v>
      </c>
      <c r="F1301" s="55">
        <v>2.8477000000000001</v>
      </c>
    </row>
    <row r="1302" spans="1:6">
      <c r="A1302" s="56">
        <v>40013</v>
      </c>
      <c r="B1302" s="55">
        <v>2.7782</v>
      </c>
      <c r="C1302" s="55">
        <v>2.9548000000000001</v>
      </c>
      <c r="D1302" s="55">
        <v>2.7669000000000001</v>
      </c>
      <c r="E1302" s="55">
        <v>2.9662000000000002</v>
      </c>
      <c r="F1302" s="55">
        <v>2.8477000000000001</v>
      </c>
    </row>
    <row r="1303" spans="1:6">
      <c r="A1303" s="56">
        <v>40014</v>
      </c>
      <c r="B1303" s="55">
        <v>2.7753999999999999</v>
      </c>
      <c r="C1303" s="55">
        <v>2.9517000000000002</v>
      </c>
      <c r="D1303" s="55">
        <v>2.7639999999999998</v>
      </c>
      <c r="E1303" s="55">
        <v>2.9630999999999998</v>
      </c>
      <c r="F1303" s="55">
        <v>2.8441999999999998</v>
      </c>
    </row>
    <row r="1304" spans="1:6">
      <c r="A1304" s="56">
        <v>40015</v>
      </c>
      <c r="B1304" s="55">
        <v>2.7242000000000002</v>
      </c>
      <c r="C1304" s="55">
        <v>2.8973</v>
      </c>
      <c r="D1304" s="55">
        <v>2.7130999999999998</v>
      </c>
      <c r="E1304" s="55">
        <v>2.9085000000000001</v>
      </c>
      <c r="F1304" s="55">
        <v>2.7921</v>
      </c>
    </row>
    <row r="1305" spans="1:6">
      <c r="A1305" s="56">
        <v>40016</v>
      </c>
      <c r="B1305" s="55">
        <v>2.7521</v>
      </c>
      <c r="C1305" s="55">
        <v>2.927</v>
      </c>
      <c r="D1305" s="55">
        <v>2.7408000000000001</v>
      </c>
      <c r="E1305" s="55">
        <v>2.9382999999999999</v>
      </c>
      <c r="F1305" s="55">
        <v>2.8209</v>
      </c>
    </row>
    <row r="1306" spans="1:6">
      <c r="A1306" s="56">
        <v>40017</v>
      </c>
      <c r="B1306" s="55">
        <v>2.7343999999999999</v>
      </c>
      <c r="C1306" s="55">
        <v>2.9081999999999999</v>
      </c>
      <c r="D1306" s="55">
        <v>2.7231999999999998</v>
      </c>
      <c r="E1306" s="55">
        <v>2.9194</v>
      </c>
      <c r="F1306" s="55">
        <v>2.8022999999999998</v>
      </c>
    </row>
    <row r="1307" spans="1:6">
      <c r="A1307" s="56">
        <v>40018</v>
      </c>
      <c r="B1307" s="55">
        <v>2.7151000000000001</v>
      </c>
      <c r="C1307" s="55">
        <v>2.8875999999999999</v>
      </c>
      <c r="D1307" s="55">
        <v>2.7039</v>
      </c>
      <c r="E1307" s="55">
        <v>2.8986999999999998</v>
      </c>
      <c r="F1307" s="55">
        <v>2.7831999999999999</v>
      </c>
    </row>
    <row r="1308" spans="1:6">
      <c r="A1308" s="56">
        <v>40019</v>
      </c>
      <c r="B1308" s="55">
        <v>2.7151000000000001</v>
      </c>
      <c r="C1308" s="55">
        <v>2.8875999999999999</v>
      </c>
      <c r="D1308" s="55">
        <v>2.7039</v>
      </c>
      <c r="E1308" s="55">
        <v>2.8986999999999998</v>
      </c>
      <c r="F1308" s="55">
        <v>2.7831999999999999</v>
      </c>
    </row>
    <row r="1309" spans="1:6">
      <c r="A1309" s="56">
        <v>40020</v>
      </c>
      <c r="B1309" s="55">
        <v>2.7151000000000001</v>
      </c>
      <c r="C1309" s="55">
        <v>2.8875999999999999</v>
      </c>
      <c r="D1309" s="55">
        <v>2.7039</v>
      </c>
      <c r="E1309" s="55">
        <v>2.8986999999999998</v>
      </c>
      <c r="F1309" s="55">
        <v>2.7831999999999999</v>
      </c>
    </row>
    <row r="1310" spans="1:6">
      <c r="A1310" s="56">
        <v>40021</v>
      </c>
      <c r="B1310" s="55">
        <v>2.6705000000000001</v>
      </c>
      <c r="C1310" s="55">
        <v>2.8401999999999998</v>
      </c>
      <c r="D1310" s="55">
        <v>2.6596000000000002</v>
      </c>
      <c r="E1310" s="55">
        <v>2.8512</v>
      </c>
      <c r="F1310" s="55">
        <v>2.7363</v>
      </c>
    </row>
    <row r="1311" spans="1:6">
      <c r="A1311" s="56">
        <v>40022</v>
      </c>
      <c r="B1311" s="55">
        <v>2.6625000000000001</v>
      </c>
      <c r="C1311" s="55">
        <v>2.8317000000000001</v>
      </c>
      <c r="D1311" s="55">
        <v>2.6516000000000002</v>
      </c>
      <c r="E1311" s="55">
        <v>2.8426</v>
      </c>
      <c r="F1311" s="55">
        <v>2.7290999999999999</v>
      </c>
    </row>
    <row r="1312" spans="1:6">
      <c r="A1312" s="56">
        <v>40023</v>
      </c>
      <c r="B1312" s="55">
        <v>2.6817000000000002</v>
      </c>
      <c r="C1312" s="55">
        <v>2.8521000000000001</v>
      </c>
      <c r="D1312" s="55">
        <v>2.6707000000000001</v>
      </c>
      <c r="E1312" s="55">
        <v>2.8631000000000002</v>
      </c>
      <c r="F1312" s="55">
        <v>2.7479</v>
      </c>
    </row>
    <row r="1313" spans="1:6">
      <c r="A1313" s="56">
        <v>40024</v>
      </c>
      <c r="B1313" s="55">
        <v>2.6778</v>
      </c>
      <c r="C1313" s="55">
        <v>2.8479999999999999</v>
      </c>
      <c r="D1313" s="55">
        <v>2.6669</v>
      </c>
      <c r="E1313" s="55">
        <v>2.859</v>
      </c>
      <c r="F1313" s="55">
        <v>2.7450000000000001</v>
      </c>
    </row>
    <row r="1314" spans="1:6">
      <c r="A1314" s="56">
        <v>40025</v>
      </c>
      <c r="B1314" s="55">
        <v>2.6482000000000001</v>
      </c>
      <c r="C1314" s="55">
        <v>2.8165</v>
      </c>
      <c r="D1314" s="55">
        <v>2.6373000000000002</v>
      </c>
      <c r="E1314" s="55">
        <v>2.8273000000000001</v>
      </c>
      <c r="F1314" s="55">
        <v>2.7136999999999998</v>
      </c>
    </row>
    <row r="1315" spans="1:6">
      <c r="A1315" s="56">
        <v>40026</v>
      </c>
      <c r="B1315" s="55">
        <v>2.6482000000000001</v>
      </c>
      <c r="C1315" s="55">
        <v>2.8165</v>
      </c>
      <c r="D1315" s="55">
        <v>2.6373000000000002</v>
      </c>
      <c r="E1315" s="55">
        <v>2.8273000000000001</v>
      </c>
      <c r="F1315" s="55">
        <v>2.7136999999999998</v>
      </c>
    </row>
    <row r="1316" spans="1:6">
      <c r="A1316" s="56">
        <v>40027</v>
      </c>
      <c r="B1316" s="55">
        <v>2.6482000000000001</v>
      </c>
      <c r="C1316" s="55">
        <v>2.8165</v>
      </c>
      <c r="D1316" s="55">
        <v>2.6373000000000002</v>
      </c>
      <c r="E1316" s="55">
        <v>2.8273000000000001</v>
      </c>
      <c r="F1316" s="55">
        <v>2.7136999999999998</v>
      </c>
    </row>
    <row r="1317" spans="1:6">
      <c r="A1317" s="56">
        <v>40028</v>
      </c>
      <c r="B1317" s="55">
        <v>2.6284000000000001</v>
      </c>
      <c r="C1317" s="55">
        <v>2.7955000000000001</v>
      </c>
      <c r="D1317" s="55">
        <v>2.6177000000000001</v>
      </c>
      <c r="E1317" s="55">
        <v>2.8062</v>
      </c>
      <c r="F1317" s="55">
        <v>2.6930999999999998</v>
      </c>
    </row>
    <row r="1318" spans="1:6">
      <c r="A1318" s="56">
        <v>40029</v>
      </c>
      <c r="B1318" s="55">
        <v>2.6109</v>
      </c>
      <c r="C1318" s="55">
        <v>2.7768000000000002</v>
      </c>
      <c r="D1318" s="55">
        <v>2.6002000000000001</v>
      </c>
      <c r="E1318" s="55">
        <v>2.7875999999999999</v>
      </c>
      <c r="F1318" s="55">
        <v>2.6757</v>
      </c>
    </row>
    <row r="1319" spans="1:6">
      <c r="A1319" s="56">
        <v>40030</v>
      </c>
      <c r="B1319" s="55">
        <v>2.6244000000000001</v>
      </c>
      <c r="C1319" s="55">
        <v>2.7911000000000001</v>
      </c>
      <c r="D1319" s="55">
        <v>2.6135999999999999</v>
      </c>
      <c r="E1319" s="55">
        <v>2.8018999999999998</v>
      </c>
      <c r="F1319" s="55">
        <v>2.69</v>
      </c>
    </row>
    <row r="1320" spans="1:6">
      <c r="A1320" s="56">
        <v>40031</v>
      </c>
      <c r="B1320" s="55">
        <v>2.6320999999999999</v>
      </c>
      <c r="C1320" s="55">
        <v>2.7993000000000001</v>
      </c>
      <c r="D1320" s="55">
        <v>2.6213000000000002</v>
      </c>
      <c r="E1320" s="55">
        <v>2.8100999999999998</v>
      </c>
      <c r="F1320" s="55">
        <v>2.6979000000000002</v>
      </c>
    </row>
    <row r="1321" spans="1:6">
      <c r="A1321" s="56">
        <v>40032</v>
      </c>
      <c r="B1321" s="55">
        <v>2.6252</v>
      </c>
      <c r="C1321" s="55">
        <v>2.7919999999999998</v>
      </c>
      <c r="D1321" s="55">
        <v>2.6143999999999998</v>
      </c>
      <c r="E1321" s="55">
        <v>2.8027000000000002</v>
      </c>
      <c r="F1321" s="55">
        <v>2.6905000000000001</v>
      </c>
    </row>
    <row r="1322" spans="1:6">
      <c r="A1322" s="56">
        <v>40033</v>
      </c>
      <c r="B1322" s="55">
        <v>2.6252</v>
      </c>
      <c r="C1322" s="55">
        <v>2.7919999999999998</v>
      </c>
      <c r="D1322" s="55">
        <v>2.6143999999999998</v>
      </c>
      <c r="E1322" s="55">
        <v>2.8027000000000002</v>
      </c>
      <c r="F1322" s="55">
        <v>2.6905000000000001</v>
      </c>
    </row>
    <row r="1323" spans="1:6">
      <c r="A1323" s="56">
        <v>40034</v>
      </c>
      <c r="B1323" s="55">
        <v>2.6252</v>
      </c>
      <c r="C1323" s="55">
        <v>2.7919999999999998</v>
      </c>
      <c r="D1323" s="55">
        <v>2.6143999999999998</v>
      </c>
      <c r="E1323" s="55">
        <v>2.8027000000000002</v>
      </c>
      <c r="F1323" s="55">
        <v>2.6905000000000001</v>
      </c>
    </row>
    <row r="1324" spans="1:6">
      <c r="A1324" s="56">
        <v>40035</v>
      </c>
      <c r="B1324" s="55">
        <v>2.6023999999999998</v>
      </c>
      <c r="C1324" s="55">
        <v>2.7677999999999998</v>
      </c>
      <c r="D1324" s="55">
        <v>2.5916999999999999</v>
      </c>
      <c r="E1324" s="55">
        <v>2.7784</v>
      </c>
      <c r="F1324" s="55">
        <v>2.6669999999999998</v>
      </c>
    </row>
    <row r="1325" spans="1:6">
      <c r="A1325" s="56">
        <v>40036</v>
      </c>
      <c r="B1325" s="55">
        <v>2.6518000000000002</v>
      </c>
      <c r="C1325" s="55">
        <v>2.8203</v>
      </c>
      <c r="D1325" s="55">
        <v>2.6408999999999998</v>
      </c>
      <c r="E1325" s="55">
        <v>2.8311000000000002</v>
      </c>
      <c r="F1325" s="55">
        <v>2.7178</v>
      </c>
    </row>
    <row r="1326" spans="1:6">
      <c r="A1326" s="56">
        <v>40037</v>
      </c>
      <c r="B1326" s="55">
        <v>2.6534</v>
      </c>
      <c r="C1326" s="55">
        <v>2.8220000000000001</v>
      </c>
      <c r="D1326" s="55">
        <v>2.6425000000000001</v>
      </c>
      <c r="E1326" s="55">
        <v>2.8329</v>
      </c>
      <c r="F1326" s="55">
        <v>2.7195</v>
      </c>
    </row>
    <row r="1327" spans="1:6">
      <c r="A1327" s="56">
        <v>40038</v>
      </c>
      <c r="B1327" s="55">
        <v>2.6324000000000001</v>
      </c>
      <c r="C1327" s="55">
        <v>2.7995999999999999</v>
      </c>
      <c r="D1327" s="55">
        <v>2.6215999999999999</v>
      </c>
      <c r="E1327" s="55">
        <v>2.8104</v>
      </c>
      <c r="F1327" s="55">
        <v>2.6974</v>
      </c>
    </row>
    <row r="1328" spans="1:6">
      <c r="A1328" s="56">
        <v>40039</v>
      </c>
      <c r="B1328" s="55">
        <v>2.6334</v>
      </c>
      <c r="C1328" s="55">
        <v>2.8007</v>
      </c>
      <c r="D1328" s="55">
        <v>2.6225999999999998</v>
      </c>
      <c r="E1328" s="55">
        <v>2.8115000000000001</v>
      </c>
      <c r="F1328" s="55">
        <v>2.6989000000000001</v>
      </c>
    </row>
    <row r="1329" spans="1:6">
      <c r="A1329" s="56">
        <v>40040</v>
      </c>
      <c r="B1329" s="55">
        <v>2.6334</v>
      </c>
      <c r="C1329" s="55">
        <v>2.8007</v>
      </c>
      <c r="D1329" s="55">
        <v>2.6225999999999998</v>
      </c>
      <c r="E1329" s="55">
        <v>2.8115000000000001</v>
      </c>
      <c r="F1329" s="55">
        <v>2.6989000000000001</v>
      </c>
    </row>
    <row r="1330" spans="1:6">
      <c r="A1330" s="56">
        <v>40041</v>
      </c>
      <c r="B1330" s="55">
        <v>2.6334</v>
      </c>
      <c r="C1330" s="55">
        <v>2.8007</v>
      </c>
      <c r="D1330" s="55">
        <v>2.6225999999999998</v>
      </c>
      <c r="E1330" s="55">
        <v>2.8115000000000001</v>
      </c>
      <c r="F1330" s="55">
        <v>2.6989000000000001</v>
      </c>
    </row>
    <row r="1331" spans="1:6">
      <c r="A1331" s="56">
        <v>40042</v>
      </c>
      <c r="B1331" s="55">
        <v>2.6802000000000001</v>
      </c>
      <c r="C1331" s="55">
        <v>2.8504999999999998</v>
      </c>
      <c r="D1331" s="55">
        <v>2.6692</v>
      </c>
      <c r="E1331" s="55">
        <v>2.8614999999999999</v>
      </c>
      <c r="F1331" s="55">
        <v>2.7471999999999999</v>
      </c>
    </row>
    <row r="1332" spans="1:6">
      <c r="A1332" s="56">
        <v>40043</v>
      </c>
      <c r="B1332" s="55">
        <v>2.6764999999999999</v>
      </c>
      <c r="C1332" s="55">
        <v>2.8466</v>
      </c>
      <c r="D1332" s="55">
        <v>2.6655000000000002</v>
      </c>
      <c r="E1332" s="55">
        <v>2.8574999999999999</v>
      </c>
      <c r="F1332" s="55">
        <v>2.7431000000000001</v>
      </c>
    </row>
    <row r="1333" spans="1:6">
      <c r="A1333" s="56">
        <v>40044</v>
      </c>
      <c r="B1333" s="55">
        <v>2.6844999999999999</v>
      </c>
      <c r="C1333" s="55">
        <v>2.855</v>
      </c>
      <c r="D1333" s="55">
        <v>2.6735000000000002</v>
      </c>
      <c r="E1333" s="55">
        <v>2.8660999999999999</v>
      </c>
      <c r="F1333" s="55">
        <v>2.7511000000000001</v>
      </c>
    </row>
    <row r="1334" spans="1:6">
      <c r="A1334" s="56">
        <v>40045</v>
      </c>
      <c r="B1334" s="55">
        <v>2.6646999999999998</v>
      </c>
      <c r="C1334" s="55">
        <v>2.8340999999999998</v>
      </c>
      <c r="D1334" s="55">
        <v>2.6537999999999999</v>
      </c>
      <c r="E1334" s="55">
        <v>2.8450000000000002</v>
      </c>
      <c r="F1334" s="55">
        <v>2.7309000000000001</v>
      </c>
    </row>
    <row r="1335" spans="1:6">
      <c r="A1335" s="56">
        <v>40046</v>
      </c>
      <c r="B1335" s="55">
        <v>2.6429</v>
      </c>
      <c r="C1335" s="55">
        <v>2.8108</v>
      </c>
      <c r="D1335" s="55">
        <v>2.6320999999999999</v>
      </c>
      <c r="E1335" s="55">
        <v>2.8216999999999999</v>
      </c>
      <c r="F1335" s="55">
        <v>2.7084999999999999</v>
      </c>
    </row>
    <row r="1336" spans="1:6">
      <c r="A1336" s="56">
        <v>40047</v>
      </c>
      <c r="B1336" s="55">
        <v>2.6429</v>
      </c>
      <c r="C1336" s="55">
        <v>2.8108</v>
      </c>
      <c r="D1336" s="55">
        <v>2.6320999999999999</v>
      </c>
      <c r="E1336" s="55">
        <v>2.8216999999999999</v>
      </c>
      <c r="F1336" s="55">
        <v>2.7084999999999999</v>
      </c>
    </row>
    <row r="1337" spans="1:6">
      <c r="A1337" s="56">
        <v>40048</v>
      </c>
      <c r="B1337" s="55">
        <v>2.6429</v>
      </c>
      <c r="C1337" s="55">
        <v>2.8108</v>
      </c>
      <c r="D1337" s="55">
        <v>2.6320999999999999</v>
      </c>
      <c r="E1337" s="55">
        <v>2.8216999999999999</v>
      </c>
      <c r="F1337" s="55">
        <v>2.7084999999999999</v>
      </c>
    </row>
    <row r="1338" spans="1:6">
      <c r="A1338" s="56">
        <v>40049</v>
      </c>
      <c r="B1338" s="55">
        <v>2.6339999999999999</v>
      </c>
      <c r="C1338" s="55">
        <v>2.8014000000000001</v>
      </c>
      <c r="D1338" s="55">
        <v>2.6232000000000002</v>
      </c>
      <c r="E1338" s="55">
        <v>2.8121999999999998</v>
      </c>
      <c r="F1338" s="55">
        <v>2.6996000000000002</v>
      </c>
    </row>
    <row r="1339" spans="1:6">
      <c r="A1339" s="56">
        <v>40050</v>
      </c>
      <c r="B1339" s="55">
        <v>2.6486999999999998</v>
      </c>
      <c r="C1339" s="55">
        <v>2.8170000000000002</v>
      </c>
      <c r="D1339" s="55">
        <v>2.6379000000000001</v>
      </c>
      <c r="E1339" s="55">
        <v>2.8279000000000001</v>
      </c>
      <c r="F1339" s="55">
        <v>2.7149000000000001</v>
      </c>
    </row>
    <row r="1340" spans="1:6">
      <c r="A1340" s="56">
        <v>40051</v>
      </c>
      <c r="B1340" s="55">
        <v>2.6164999999999998</v>
      </c>
      <c r="C1340" s="55">
        <v>2.7827000000000002</v>
      </c>
      <c r="D1340" s="55">
        <v>2.6057000000000001</v>
      </c>
      <c r="E1340" s="55">
        <v>2.7934000000000001</v>
      </c>
      <c r="F1340" s="55">
        <v>2.6814</v>
      </c>
    </row>
    <row r="1341" spans="1:6">
      <c r="A1341" s="56">
        <v>40052</v>
      </c>
      <c r="B1341" s="55">
        <v>2.6413000000000002</v>
      </c>
      <c r="C1341" s="55">
        <v>2.8092000000000001</v>
      </c>
      <c r="D1341" s="55">
        <v>2.6305000000000001</v>
      </c>
      <c r="E1341" s="55">
        <v>2.82</v>
      </c>
      <c r="F1341" s="55">
        <v>2.7065999999999999</v>
      </c>
    </row>
    <row r="1342" spans="1:6">
      <c r="A1342" s="56">
        <v>40053</v>
      </c>
      <c r="B1342" s="55">
        <v>2.6383999999999999</v>
      </c>
      <c r="C1342" s="55">
        <v>2.8060999999999998</v>
      </c>
      <c r="D1342" s="55">
        <v>2.6276000000000002</v>
      </c>
      <c r="E1342" s="55">
        <v>2.8169</v>
      </c>
      <c r="F1342" s="55">
        <v>2.7035999999999998</v>
      </c>
    </row>
    <row r="1343" spans="1:6">
      <c r="A1343" s="56">
        <v>40054</v>
      </c>
      <c r="B1343" s="55">
        <v>2.6383999999999999</v>
      </c>
      <c r="C1343" s="55">
        <v>2.8060999999999998</v>
      </c>
      <c r="D1343" s="55">
        <v>2.6276000000000002</v>
      </c>
      <c r="E1343" s="55">
        <v>2.8169</v>
      </c>
      <c r="F1343" s="55">
        <v>2.7035999999999998</v>
      </c>
    </row>
    <row r="1344" spans="1:6">
      <c r="A1344" s="56">
        <v>40055</v>
      </c>
      <c r="B1344" s="55">
        <v>2.6383999999999999</v>
      </c>
      <c r="C1344" s="55">
        <v>2.8060999999999998</v>
      </c>
      <c r="D1344" s="55">
        <v>2.6276000000000002</v>
      </c>
      <c r="E1344" s="55">
        <v>2.8169</v>
      </c>
      <c r="F1344" s="55">
        <v>2.7035999999999998</v>
      </c>
    </row>
    <row r="1345" spans="1:6">
      <c r="A1345" s="56">
        <v>40056</v>
      </c>
      <c r="B1345" s="55">
        <v>2.6355</v>
      </c>
      <c r="C1345" s="55">
        <v>2.8029999999999999</v>
      </c>
      <c r="D1345" s="55">
        <v>2.6246999999999998</v>
      </c>
      <c r="E1345" s="55">
        <v>2.8138000000000001</v>
      </c>
      <c r="F1345" s="55">
        <v>2.7010999999999998</v>
      </c>
    </row>
    <row r="1346" spans="1:6">
      <c r="A1346" s="56">
        <v>40057</v>
      </c>
      <c r="B1346" s="55">
        <v>2.649</v>
      </c>
      <c r="C1346" s="55">
        <v>2.8174000000000001</v>
      </c>
      <c r="D1346" s="55">
        <v>2.6381999999999999</v>
      </c>
      <c r="E1346" s="55">
        <v>2.8281999999999998</v>
      </c>
      <c r="F1346" s="55">
        <v>2.7149999999999999</v>
      </c>
    </row>
    <row r="1347" spans="1:6">
      <c r="A1347" s="56">
        <v>40058</v>
      </c>
      <c r="B1347" s="55">
        <v>2.681</v>
      </c>
      <c r="C1347" s="55">
        <v>2.8513999999999999</v>
      </c>
      <c r="D1347" s="55">
        <v>2.6701000000000001</v>
      </c>
      <c r="E1347" s="55">
        <v>2.8624000000000001</v>
      </c>
      <c r="F1347" s="55">
        <v>2.7477999999999998</v>
      </c>
    </row>
    <row r="1348" spans="1:6">
      <c r="A1348" s="56">
        <v>40059</v>
      </c>
      <c r="B1348" s="55">
        <v>2.6741000000000001</v>
      </c>
      <c r="C1348" s="55">
        <v>2.8441000000000001</v>
      </c>
      <c r="D1348" s="55">
        <v>2.6631999999999998</v>
      </c>
      <c r="E1348" s="55">
        <v>2.855</v>
      </c>
      <c r="F1348" s="55">
        <v>2.7404999999999999</v>
      </c>
    </row>
    <row r="1349" spans="1:6">
      <c r="A1349" s="56">
        <v>40060</v>
      </c>
      <c r="B1349" s="55">
        <v>2.6577000000000002</v>
      </c>
      <c r="C1349" s="55">
        <v>2.8266</v>
      </c>
      <c r="D1349" s="55">
        <v>2.6467999999999998</v>
      </c>
      <c r="E1349" s="55">
        <v>2.8374999999999999</v>
      </c>
      <c r="F1349" s="55">
        <v>2.7237</v>
      </c>
    </row>
    <row r="1350" spans="1:6">
      <c r="A1350" s="56">
        <v>40061</v>
      </c>
      <c r="B1350" s="55">
        <v>2.6577000000000002</v>
      </c>
      <c r="C1350" s="55">
        <v>2.8266</v>
      </c>
      <c r="D1350" s="55">
        <v>2.6467999999999998</v>
      </c>
      <c r="E1350" s="55">
        <v>2.8374999999999999</v>
      </c>
      <c r="F1350" s="55">
        <v>2.7237</v>
      </c>
    </row>
    <row r="1351" spans="1:6">
      <c r="A1351" s="56">
        <v>40062</v>
      </c>
      <c r="B1351" s="55">
        <v>2.6577000000000002</v>
      </c>
      <c r="C1351" s="55">
        <v>2.8266</v>
      </c>
      <c r="D1351" s="55">
        <v>2.6467999999999998</v>
      </c>
      <c r="E1351" s="55">
        <v>2.8374999999999999</v>
      </c>
      <c r="F1351" s="55">
        <v>2.7237</v>
      </c>
    </row>
    <row r="1352" spans="1:6">
      <c r="A1352" s="56">
        <v>40063</v>
      </c>
      <c r="B1352" s="55">
        <v>2.6375000000000002</v>
      </c>
      <c r="C1352" s="55">
        <v>2.8050999999999999</v>
      </c>
      <c r="D1352" s="55">
        <v>2.6267</v>
      </c>
      <c r="E1352" s="55">
        <v>2.8159000000000001</v>
      </c>
      <c r="F1352" s="55">
        <v>2.7025999999999999</v>
      </c>
    </row>
    <row r="1353" spans="1:6">
      <c r="A1353" s="56">
        <v>40064</v>
      </c>
      <c r="B1353" s="55">
        <v>2.6316000000000002</v>
      </c>
      <c r="C1353" s="55">
        <v>2.7988</v>
      </c>
      <c r="D1353" s="55">
        <v>2.6208</v>
      </c>
      <c r="E1353" s="55">
        <v>2.8096000000000001</v>
      </c>
      <c r="F1353" s="55">
        <v>2.6970999999999998</v>
      </c>
    </row>
    <row r="1354" spans="1:6">
      <c r="A1354" s="56">
        <v>40065</v>
      </c>
      <c r="B1354" s="55">
        <v>2.6352000000000002</v>
      </c>
      <c r="C1354" s="55">
        <v>2.8027000000000002</v>
      </c>
      <c r="D1354" s="55">
        <v>2.6244000000000001</v>
      </c>
      <c r="E1354" s="55">
        <v>2.8134999999999999</v>
      </c>
      <c r="F1354" s="55">
        <v>2.7000999999999999</v>
      </c>
    </row>
    <row r="1355" spans="1:6">
      <c r="A1355" s="56">
        <v>40066</v>
      </c>
      <c r="B1355" s="55">
        <v>2.6636000000000002</v>
      </c>
      <c r="C1355" s="55">
        <v>2.8329</v>
      </c>
      <c r="D1355" s="55">
        <v>2.6526999999999998</v>
      </c>
      <c r="E1355" s="55">
        <v>2.8437999999999999</v>
      </c>
      <c r="F1355" s="55">
        <v>2.7296999999999998</v>
      </c>
    </row>
    <row r="1356" spans="1:6">
      <c r="A1356" s="56">
        <v>40067</v>
      </c>
      <c r="B1356" s="55">
        <v>2.6766000000000001</v>
      </c>
      <c r="C1356" s="55">
        <v>2.8466999999999998</v>
      </c>
      <c r="D1356" s="55">
        <v>2.6656</v>
      </c>
      <c r="E1356" s="55">
        <v>2.8576000000000001</v>
      </c>
      <c r="F1356" s="55">
        <v>2.7431999999999999</v>
      </c>
    </row>
    <row r="1357" spans="1:6">
      <c r="A1357" s="56">
        <v>40068</v>
      </c>
      <c r="B1357" s="55">
        <v>2.6766000000000001</v>
      </c>
      <c r="C1357" s="55">
        <v>2.8466999999999998</v>
      </c>
      <c r="D1357" s="55">
        <v>2.6656</v>
      </c>
      <c r="E1357" s="55">
        <v>2.8576000000000001</v>
      </c>
      <c r="F1357" s="55">
        <v>2.7431999999999999</v>
      </c>
    </row>
    <row r="1358" spans="1:6">
      <c r="A1358" s="56">
        <v>40069</v>
      </c>
      <c r="B1358" s="55">
        <v>2.6766000000000001</v>
      </c>
      <c r="C1358" s="55">
        <v>2.8466999999999998</v>
      </c>
      <c r="D1358" s="55">
        <v>2.6656</v>
      </c>
      <c r="E1358" s="55">
        <v>2.8576000000000001</v>
      </c>
      <c r="F1358" s="55">
        <v>2.7431999999999999</v>
      </c>
    </row>
    <row r="1359" spans="1:6">
      <c r="A1359" s="56">
        <v>40070</v>
      </c>
      <c r="B1359" s="55">
        <v>2.7256999999999998</v>
      </c>
      <c r="C1359" s="55">
        <v>2.8988999999999998</v>
      </c>
      <c r="D1359" s="55">
        <v>2.7145000000000001</v>
      </c>
      <c r="E1359" s="55">
        <v>2.9100999999999999</v>
      </c>
      <c r="F1359" s="55">
        <v>2.7930000000000001</v>
      </c>
    </row>
    <row r="1360" spans="1:6">
      <c r="A1360" s="56">
        <v>40071</v>
      </c>
      <c r="B1360" s="55">
        <v>2.6989999999999998</v>
      </c>
      <c r="C1360" s="55">
        <v>2.8704999999999998</v>
      </c>
      <c r="D1360" s="55">
        <v>2.6879</v>
      </c>
      <c r="E1360" s="55">
        <v>2.8816000000000002</v>
      </c>
      <c r="F1360" s="55">
        <v>2.7662</v>
      </c>
    </row>
    <row r="1361" spans="1:6">
      <c r="A1361" s="56">
        <v>40072</v>
      </c>
      <c r="B1361" s="55">
        <v>2.6646000000000001</v>
      </c>
      <c r="C1361" s="55">
        <v>2.8338999999999999</v>
      </c>
      <c r="D1361" s="55">
        <v>2.6537000000000002</v>
      </c>
      <c r="E1361" s="55">
        <v>2.8449</v>
      </c>
      <c r="F1361" s="55">
        <v>2.7317999999999998</v>
      </c>
    </row>
    <row r="1362" spans="1:6">
      <c r="A1362" s="56">
        <v>40073</v>
      </c>
      <c r="B1362" s="55">
        <v>2.6337000000000002</v>
      </c>
      <c r="C1362" s="55">
        <v>2.8010999999999999</v>
      </c>
      <c r="D1362" s="55">
        <v>2.6229</v>
      </c>
      <c r="E1362" s="55">
        <v>2.8119000000000001</v>
      </c>
      <c r="F1362" s="55">
        <v>2.6996000000000002</v>
      </c>
    </row>
    <row r="1363" spans="1:6">
      <c r="A1363" s="56">
        <v>40074</v>
      </c>
      <c r="B1363" s="55">
        <v>2.6515</v>
      </c>
      <c r="C1363" s="55">
        <v>2.82</v>
      </c>
      <c r="D1363" s="55">
        <v>2.6406999999999998</v>
      </c>
      <c r="E1363" s="55">
        <v>2.8309000000000002</v>
      </c>
      <c r="F1363" s="55">
        <v>2.7181000000000002</v>
      </c>
    </row>
    <row r="1364" spans="1:6">
      <c r="A1364" s="56">
        <v>40075</v>
      </c>
      <c r="B1364" s="55">
        <v>2.6515</v>
      </c>
      <c r="C1364" s="55">
        <v>2.82</v>
      </c>
      <c r="D1364" s="55">
        <v>2.6406999999999998</v>
      </c>
      <c r="E1364" s="55">
        <v>2.8309000000000002</v>
      </c>
      <c r="F1364" s="55">
        <v>2.7181000000000002</v>
      </c>
    </row>
    <row r="1365" spans="1:6">
      <c r="A1365" s="56">
        <v>40076</v>
      </c>
      <c r="B1365" s="55">
        <v>2.6515</v>
      </c>
      <c r="C1365" s="55">
        <v>2.82</v>
      </c>
      <c r="D1365" s="55">
        <v>2.6406999999999998</v>
      </c>
      <c r="E1365" s="55">
        <v>2.8309000000000002</v>
      </c>
      <c r="F1365" s="55">
        <v>2.7181000000000002</v>
      </c>
    </row>
    <row r="1366" spans="1:6">
      <c r="A1366" s="56">
        <v>40077</v>
      </c>
      <c r="B1366" s="55">
        <v>2.6743999999999999</v>
      </c>
      <c r="C1366" s="55">
        <v>2.8443000000000001</v>
      </c>
      <c r="D1366" s="55">
        <v>2.6634000000000002</v>
      </c>
      <c r="E1366" s="55">
        <v>2.8553000000000002</v>
      </c>
      <c r="F1366" s="55">
        <v>2.7410000000000001</v>
      </c>
    </row>
    <row r="1367" spans="1:6">
      <c r="A1367" s="56">
        <v>40078</v>
      </c>
      <c r="B1367" s="55">
        <v>2.6737000000000002</v>
      </c>
      <c r="C1367" s="55">
        <v>2.8435999999999999</v>
      </c>
      <c r="D1367" s="55">
        <v>2.6627000000000001</v>
      </c>
      <c r="E1367" s="55">
        <v>2.8544999999999998</v>
      </c>
      <c r="F1367" s="55">
        <v>2.7403</v>
      </c>
    </row>
    <row r="1368" spans="1:6">
      <c r="A1368" s="56">
        <v>40079</v>
      </c>
      <c r="B1368" s="55">
        <v>2.6861999999999999</v>
      </c>
      <c r="C1368" s="55">
        <v>2.8567999999999998</v>
      </c>
      <c r="D1368" s="55">
        <v>2.6751</v>
      </c>
      <c r="E1368" s="55">
        <v>2.8679000000000001</v>
      </c>
      <c r="F1368" s="55">
        <v>2.7530999999999999</v>
      </c>
    </row>
    <row r="1369" spans="1:6">
      <c r="A1369" s="56">
        <v>40080</v>
      </c>
      <c r="B1369" s="55">
        <v>2.6993999999999998</v>
      </c>
      <c r="C1369" s="55">
        <v>2.871</v>
      </c>
      <c r="D1369" s="55">
        <v>2.6884000000000001</v>
      </c>
      <c r="E1369" s="55">
        <v>2.8820000000000001</v>
      </c>
      <c r="F1369" s="55">
        <v>2.7667000000000002</v>
      </c>
    </row>
    <row r="1370" spans="1:6">
      <c r="A1370" s="56">
        <v>40081</v>
      </c>
      <c r="B1370" s="55">
        <v>2.7088999999999999</v>
      </c>
      <c r="C1370" s="55">
        <v>2.8809999999999998</v>
      </c>
      <c r="D1370" s="55">
        <v>2.6978</v>
      </c>
      <c r="E1370" s="55">
        <v>2.8921000000000001</v>
      </c>
      <c r="F1370" s="55">
        <v>2.7761</v>
      </c>
    </row>
    <row r="1371" spans="1:6">
      <c r="A1371" s="56">
        <v>40082</v>
      </c>
      <c r="B1371" s="55">
        <v>2.7088999999999999</v>
      </c>
      <c r="C1371" s="55">
        <v>2.8809999999999998</v>
      </c>
      <c r="D1371" s="55">
        <v>2.6978</v>
      </c>
      <c r="E1371" s="55">
        <v>2.8921000000000001</v>
      </c>
      <c r="F1371" s="55">
        <v>2.7761</v>
      </c>
    </row>
    <row r="1372" spans="1:6">
      <c r="A1372" s="56">
        <v>40083</v>
      </c>
      <c r="B1372" s="55">
        <v>2.7088999999999999</v>
      </c>
      <c r="C1372" s="55">
        <v>2.8809999999999998</v>
      </c>
      <c r="D1372" s="55">
        <v>2.6978</v>
      </c>
      <c r="E1372" s="55">
        <v>2.8921000000000001</v>
      </c>
      <c r="F1372" s="55">
        <v>2.7761</v>
      </c>
    </row>
    <row r="1373" spans="1:6">
      <c r="A1373" s="56">
        <v>40084</v>
      </c>
      <c r="B1373" s="55">
        <v>2.7277999999999998</v>
      </c>
      <c r="C1373" s="55">
        <v>2.9011999999999998</v>
      </c>
      <c r="D1373" s="55">
        <v>2.7166999999999999</v>
      </c>
      <c r="E1373" s="55">
        <v>2.9123999999999999</v>
      </c>
      <c r="F1373" s="55">
        <v>2.7963</v>
      </c>
    </row>
    <row r="1374" spans="1:6">
      <c r="A1374" s="56">
        <v>40085</v>
      </c>
      <c r="B1374" s="55">
        <v>2.7147999999999999</v>
      </c>
      <c r="C1374" s="55">
        <v>2.8873000000000002</v>
      </c>
      <c r="D1374" s="55">
        <v>2.7037</v>
      </c>
      <c r="E1374" s="55">
        <v>2.8984000000000001</v>
      </c>
      <c r="F1374" s="55">
        <v>2.7820999999999998</v>
      </c>
    </row>
    <row r="1375" spans="1:6">
      <c r="A1375" s="56">
        <v>40086</v>
      </c>
      <c r="B1375" s="55">
        <v>2.7343999999999999</v>
      </c>
      <c r="C1375" s="55">
        <v>2.9081999999999999</v>
      </c>
      <c r="D1375" s="55">
        <v>2.7231999999999998</v>
      </c>
      <c r="E1375" s="55">
        <v>2.9194</v>
      </c>
      <c r="F1375" s="55">
        <v>2.8022</v>
      </c>
    </row>
    <row r="1376" spans="1:6">
      <c r="A1376" s="56">
        <v>40087</v>
      </c>
      <c r="B1376" s="55">
        <v>2.7181000000000002</v>
      </c>
      <c r="C1376" s="55">
        <v>2.8908999999999998</v>
      </c>
      <c r="D1376" s="55">
        <v>2.7069999999999999</v>
      </c>
      <c r="E1376" s="55">
        <v>2.9020000000000001</v>
      </c>
      <c r="F1376" s="55">
        <v>2.7852999999999999</v>
      </c>
    </row>
    <row r="1377" spans="1:6">
      <c r="A1377" s="56">
        <v>40088</v>
      </c>
      <c r="B1377" s="55">
        <v>2.7534999999999998</v>
      </c>
      <c r="C1377" s="55">
        <v>2.9285000000000001</v>
      </c>
      <c r="D1377" s="55">
        <v>2.7422</v>
      </c>
      <c r="E1377" s="55">
        <v>2.9398</v>
      </c>
      <c r="F1377" s="55">
        <v>2.8220999999999998</v>
      </c>
    </row>
    <row r="1378" spans="1:6">
      <c r="A1378" s="56">
        <v>40089</v>
      </c>
      <c r="B1378" s="55">
        <v>2.7534999999999998</v>
      </c>
      <c r="C1378" s="55">
        <v>2.9285000000000001</v>
      </c>
      <c r="D1378" s="55">
        <v>2.7422</v>
      </c>
      <c r="E1378" s="55">
        <v>2.9398</v>
      </c>
      <c r="F1378" s="55">
        <v>2.8220999999999998</v>
      </c>
    </row>
    <row r="1379" spans="1:6">
      <c r="A1379" s="56">
        <v>40090</v>
      </c>
      <c r="B1379" s="55">
        <v>2.7534999999999998</v>
      </c>
      <c r="C1379" s="55">
        <v>2.9285000000000001</v>
      </c>
      <c r="D1379" s="55">
        <v>2.7422</v>
      </c>
      <c r="E1379" s="55">
        <v>2.9398</v>
      </c>
      <c r="F1379" s="55">
        <v>2.8220999999999998</v>
      </c>
    </row>
    <row r="1380" spans="1:6">
      <c r="A1380" s="56">
        <v>40091</v>
      </c>
      <c r="B1380" s="55">
        <v>2.7267999999999999</v>
      </c>
      <c r="C1380" s="55">
        <v>2.9001000000000001</v>
      </c>
      <c r="D1380" s="55">
        <v>2.7157</v>
      </c>
      <c r="E1380" s="55">
        <v>2.9113000000000002</v>
      </c>
      <c r="F1380" s="55">
        <v>2.7936999999999999</v>
      </c>
    </row>
    <row r="1381" spans="1:6">
      <c r="A1381" s="56">
        <v>40092</v>
      </c>
      <c r="B1381" s="55">
        <v>2.7042999999999999</v>
      </c>
      <c r="C1381" s="55">
        <v>2.8761000000000001</v>
      </c>
      <c r="D1381" s="55">
        <v>2.6932</v>
      </c>
      <c r="E1381" s="55">
        <v>2.8872</v>
      </c>
      <c r="F1381" s="55">
        <v>2.7713999999999999</v>
      </c>
    </row>
    <row r="1382" spans="1:6">
      <c r="A1382" s="56">
        <v>40093</v>
      </c>
      <c r="B1382" s="55">
        <v>2.7262</v>
      </c>
      <c r="C1382" s="55">
        <v>2.8994</v>
      </c>
      <c r="D1382" s="55">
        <v>2.7149999999999999</v>
      </c>
      <c r="E1382" s="55">
        <v>2.9106000000000001</v>
      </c>
      <c r="F1382" s="55">
        <v>2.7938000000000001</v>
      </c>
    </row>
    <row r="1383" spans="1:6">
      <c r="A1383" s="56">
        <v>40094</v>
      </c>
      <c r="B1383" s="55">
        <v>2.7121</v>
      </c>
      <c r="C1383" s="55">
        <v>2.8845000000000001</v>
      </c>
      <c r="D1383" s="55">
        <v>2.7010000000000001</v>
      </c>
      <c r="E1383" s="55">
        <v>2.8956</v>
      </c>
      <c r="F1383" s="55">
        <v>2.7793999999999999</v>
      </c>
    </row>
    <row r="1384" spans="1:6">
      <c r="A1384" s="56">
        <v>40095</v>
      </c>
      <c r="B1384" s="55">
        <v>2.7330999999999999</v>
      </c>
      <c r="C1384" s="55">
        <v>2.9068000000000001</v>
      </c>
      <c r="D1384" s="55">
        <v>2.7219000000000002</v>
      </c>
      <c r="E1384" s="55">
        <v>2.9180000000000001</v>
      </c>
      <c r="F1384" s="55">
        <v>2.8008999999999999</v>
      </c>
    </row>
    <row r="1385" spans="1:6">
      <c r="A1385" s="56">
        <v>40096</v>
      </c>
      <c r="B1385" s="55">
        <v>2.7330999999999999</v>
      </c>
      <c r="C1385" s="55">
        <v>2.9068000000000001</v>
      </c>
      <c r="D1385" s="55">
        <v>2.7219000000000002</v>
      </c>
      <c r="E1385" s="55">
        <v>2.9180000000000001</v>
      </c>
      <c r="F1385" s="55">
        <v>2.8008999999999999</v>
      </c>
    </row>
    <row r="1386" spans="1:6">
      <c r="A1386" s="56">
        <v>40097</v>
      </c>
      <c r="B1386" s="55">
        <v>2.7330999999999999</v>
      </c>
      <c r="C1386" s="55">
        <v>2.9068000000000001</v>
      </c>
      <c r="D1386" s="55">
        <v>2.7219000000000002</v>
      </c>
      <c r="E1386" s="55">
        <v>2.9180000000000001</v>
      </c>
      <c r="F1386" s="55">
        <v>2.8008999999999999</v>
      </c>
    </row>
    <row r="1387" spans="1:6">
      <c r="A1387" s="56">
        <v>40098</v>
      </c>
      <c r="B1387" s="55">
        <v>2.7483</v>
      </c>
      <c r="C1387" s="55">
        <v>2.923</v>
      </c>
      <c r="D1387" s="55">
        <v>2.7370999999999999</v>
      </c>
      <c r="E1387" s="55">
        <v>2.9342000000000001</v>
      </c>
      <c r="F1387" s="55">
        <v>2.8168000000000002</v>
      </c>
    </row>
    <row r="1388" spans="1:6">
      <c r="A1388" s="56">
        <v>40099</v>
      </c>
      <c r="B1388" s="55">
        <v>2.7210999999999999</v>
      </c>
      <c r="C1388" s="55">
        <v>2.8940000000000001</v>
      </c>
      <c r="D1388" s="55">
        <v>2.71</v>
      </c>
      <c r="E1388" s="55">
        <v>2.9051999999999998</v>
      </c>
      <c r="F1388" s="55">
        <v>2.7883</v>
      </c>
    </row>
    <row r="1389" spans="1:6">
      <c r="A1389" s="56">
        <v>40100</v>
      </c>
      <c r="B1389" s="55">
        <v>2.7134999999999998</v>
      </c>
      <c r="C1389" s="55">
        <v>2.8858999999999999</v>
      </c>
      <c r="D1389" s="55">
        <v>2.7023000000000001</v>
      </c>
      <c r="E1389" s="55">
        <v>2.8969999999999998</v>
      </c>
      <c r="F1389" s="55">
        <v>2.7808000000000002</v>
      </c>
    </row>
    <row r="1390" spans="1:6">
      <c r="A1390" s="56">
        <v>40101</v>
      </c>
      <c r="B1390" s="55">
        <v>2.7109000000000001</v>
      </c>
      <c r="C1390" s="55">
        <v>2.8832</v>
      </c>
      <c r="D1390" s="55">
        <v>2.6998000000000002</v>
      </c>
      <c r="E1390" s="55">
        <v>2.8942999999999999</v>
      </c>
      <c r="F1390" s="55">
        <v>2.7795000000000001</v>
      </c>
    </row>
    <row r="1391" spans="1:6">
      <c r="A1391" s="56">
        <v>40102</v>
      </c>
      <c r="B1391" s="55">
        <v>2.7004000000000001</v>
      </c>
      <c r="C1391" s="55">
        <v>2.8719999999999999</v>
      </c>
      <c r="D1391" s="55">
        <v>2.6894</v>
      </c>
      <c r="E1391" s="55">
        <v>2.8831000000000002</v>
      </c>
      <c r="F1391" s="55">
        <v>2.7679999999999998</v>
      </c>
    </row>
    <row r="1392" spans="1:6">
      <c r="A1392" s="56">
        <v>40103</v>
      </c>
      <c r="B1392" s="55">
        <v>2.7004000000000001</v>
      </c>
      <c r="C1392" s="55">
        <v>2.8719999999999999</v>
      </c>
      <c r="D1392" s="55">
        <v>2.6894</v>
      </c>
      <c r="E1392" s="55">
        <v>2.8831000000000002</v>
      </c>
      <c r="F1392" s="55">
        <v>2.7679999999999998</v>
      </c>
    </row>
    <row r="1393" spans="1:6">
      <c r="A1393" s="56">
        <v>40104</v>
      </c>
      <c r="B1393" s="55">
        <v>2.7004000000000001</v>
      </c>
      <c r="C1393" s="55">
        <v>2.8719999999999999</v>
      </c>
      <c r="D1393" s="55">
        <v>2.6894</v>
      </c>
      <c r="E1393" s="55">
        <v>2.8831000000000002</v>
      </c>
      <c r="F1393" s="55">
        <v>2.7679999999999998</v>
      </c>
    </row>
    <row r="1394" spans="1:6">
      <c r="A1394" s="56">
        <v>40105</v>
      </c>
      <c r="B1394" s="55">
        <v>2.7044000000000001</v>
      </c>
      <c r="C1394" s="55">
        <v>2.8763000000000001</v>
      </c>
      <c r="D1394" s="55">
        <v>2.6932999999999998</v>
      </c>
      <c r="E1394" s="55">
        <v>2.8874</v>
      </c>
      <c r="F1394" s="55">
        <v>2.7715000000000001</v>
      </c>
    </row>
    <row r="1395" spans="1:6">
      <c r="A1395" s="56">
        <v>40106</v>
      </c>
      <c r="B1395" s="55">
        <v>2.6840000000000002</v>
      </c>
      <c r="C1395" s="55">
        <v>2.8544999999999998</v>
      </c>
      <c r="D1395" s="55">
        <v>2.673</v>
      </c>
      <c r="E1395" s="55">
        <v>2.8656000000000001</v>
      </c>
      <c r="F1395" s="55">
        <v>2.7503000000000002</v>
      </c>
    </row>
    <row r="1396" spans="1:6">
      <c r="A1396" s="56">
        <v>40107</v>
      </c>
      <c r="B1396" s="55">
        <v>2.6955</v>
      </c>
      <c r="C1396" s="55">
        <v>2.8668</v>
      </c>
      <c r="D1396" s="55">
        <v>2.6844999999999999</v>
      </c>
      <c r="E1396" s="55">
        <v>2.8778999999999999</v>
      </c>
      <c r="F1396" s="55">
        <v>2.7621000000000002</v>
      </c>
    </row>
    <row r="1397" spans="1:6">
      <c r="A1397" s="56">
        <v>40108</v>
      </c>
      <c r="B1397" s="55">
        <v>2.6979000000000002</v>
      </c>
      <c r="C1397" s="55">
        <v>2.8693</v>
      </c>
      <c r="D1397" s="55">
        <v>2.6867999999999999</v>
      </c>
      <c r="E1397" s="55">
        <v>2.8803999999999998</v>
      </c>
      <c r="F1397" s="55">
        <v>2.7656000000000001</v>
      </c>
    </row>
    <row r="1398" spans="1:6">
      <c r="A1398" s="56">
        <v>40109</v>
      </c>
      <c r="B1398" s="55">
        <v>2.6920000000000002</v>
      </c>
      <c r="C1398" s="55">
        <v>2.8631000000000002</v>
      </c>
      <c r="D1398" s="55">
        <v>2.681</v>
      </c>
      <c r="E1398" s="55">
        <v>2.8740999999999999</v>
      </c>
      <c r="F1398" s="55">
        <v>2.7591000000000001</v>
      </c>
    </row>
    <row r="1399" spans="1:6">
      <c r="A1399" s="56">
        <v>40110</v>
      </c>
      <c r="B1399" s="55">
        <v>2.6920000000000002</v>
      </c>
      <c r="C1399" s="55">
        <v>2.8631000000000002</v>
      </c>
      <c r="D1399" s="55">
        <v>2.681</v>
      </c>
      <c r="E1399" s="55">
        <v>2.8740999999999999</v>
      </c>
      <c r="F1399" s="55">
        <v>2.7591000000000001</v>
      </c>
    </row>
    <row r="1400" spans="1:6">
      <c r="A1400" s="56">
        <v>40111</v>
      </c>
      <c r="B1400" s="55">
        <v>2.6920000000000002</v>
      </c>
      <c r="C1400" s="55">
        <v>2.8631000000000002</v>
      </c>
      <c r="D1400" s="55">
        <v>2.681</v>
      </c>
      <c r="E1400" s="55">
        <v>2.8740999999999999</v>
      </c>
      <c r="F1400" s="55">
        <v>2.7591000000000001</v>
      </c>
    </row>
    <row r="1401" spans="1:6">
      <c r="A1401" s="56">
        <v>40112</v>
      </c>
      <c r="B1401" s="55">
        <v>2.6941999999999999</v>
      </c>
      <c r="C1401" s="55">
        <v>2.8654000000000002</v>
      </c>
      <c r="D1401" s="55">
        <v>2.6831999999999998</v>
      </c>
      <c r="E1401" s="55">
        <v>2.8765000000000001</v>
      </c>
      <c r="F1401" s="55">
        <v>2.7612999999999999</v>
      </c>
    </row>
    <row r="1402" spans="1:6">
      <c r="A1402" s="56">
        <v>40113</v>
      </c>
      <c r="B1402" s="55">
        <v>2.7073</v>
      </c>
      <c r="C1402" s="55">
        <v>2.8793000000000002</v>
      </c>
      <c r="D1402" s="55">
        <v>2.6962000000000002</v>
      </c>
      <c r="E1402" s="55">
        <v>2.8904000000000001</v>
      </c>
      <c r="F1402" s="55">
        <v>2.7738999999999998</v>
      </c>
    </row>
    <row r="1403" spans="1:6">
      <c r="A1403" s="56">
        <v>40114</v>
      </c>
      <c r="B1403" s="55">
        <v>2.7488000000000001</v>
      </c>
      <c r="C1403" s="55">
        <v>2.9235000000000002</v>
      </c>
      <c r="D1403" s="55">
        <v>2.7376</v>
      </c>
      <c r="E1403" s="55">
        <v>2.9348000000000001</v>
      </c>
      <c r="F1403" s="55">
        <v>2.8180999999999998</v>
      </c>
    </row>
    <row r="1404" spans="1:6">
      <c r="A1404" s="56">
        <v>40115</v>
      </c>
      <c r="B1404" s="55">
        <v>2.7631000000000001</v>
      </c>
      <c r="C1404" s="55">
        <v>2.9386999999999999</v>
      </c>
      <c r="D1404" s="55">
        <v>2.7517999999999998</v>
      </c>
      <c r="E1404" s="55">
        <v>2.95</v>
      </c>
      <c r="F1404" s="55">
        <v>2.8311000000000002</v>
      </c>
    </row>
    <row r="1405" spans="1:6">
      <c r="A1405" s="56">
        <v>40116</v>
      </c>
      <c r="B1405" s="55">
        <v>2.7385000000000002</v>
      </c>
      <c r="C1405" s="55">
        <v>2.9125000000000001</v>
      </c>
      <c r="D1405" s="55">
        <v>2.7271999999999998</v>
      </c>
      <c r="E1405" s="55">
        <v>2.9237000000000002</v>
      </c>
      <c r="F1405" s="55">
        <v>2.8060999999999998</v>
      </c>
    </row>
    <row r="1406" spans="1:6">
      <c r="A1406" s="56">
        <v>40117</v>
      </c>
      <c r="B1406" s="55">
        <v>2.7385000000000002</v>
      </c>
      <c r="C1406" s="55">
        <v>2.9125000000000001</v>
      </c>
      <c r="D1406" s="55">
        <v>2.7271999999999998</v>
      </c>
      <c r="E1406" s="55">
        <v>2.9237000000000002</v>
      </c>
      <c r="F1406" s="55">
        <v>2.8060999999999998</v>
      </c>
    </row>
    <row r="1407" spans="1:6">
      <c r="A1407" s="56">
        <v>40118</v>
      </c>
      <c r="B1407" s="55">
        <v>2.7385000000000002</v>
      </c>
      <c r="C1407" s="55">
        <v>2.9125000000000001</v>
      </c>
      <c r="D1407" s="55">
        <v>2.7271999999999998</v>
      </c>
      <c r="E1407" s="55">
        <v>2.9237000000000002</v>
      </c>
      <c r="F1407" s="55">
        <v>2.8060999999999998</v>
      </c>
    </row>
    <row r="1408" spans="1:6">
      <c r="A1408" s="56">
        <v>40119</v>
      </c>
      <c r="B1408" s="55">
        <v>2.7509000000000001</v>
      </c>
      <c r="C1408" s="55">
        <v>2.9257</v>
      </c>
      <c r="D1408" s="55">
        <v>2.7395999999999998</v>
      </c>
      <c r="E1408" s="55">
        <v>2.9369000000000001</v>
      </c>
      <c r="F1408" s="55">
        <v>2.8193999999999999</v>
      </c>
    </row>
    <row r="1409" spans="1:6">
      <c r="A1409" s="56">
        <v>40120</v>
      </c>
      <c r="B1409" s="55">
        <v>2.7755000000000001</v>
      </c>
      <c r="C1409" s="55">
        <v>2.9518</v>
      </c>
      <c r="D1409" s="55">
        <v>2.7641</v>
      </c>
      <c r="E1409" s="55">
        <v>2.9632000000000001</v>
      </c>
      <c r="F1409" s="55">
        <v>2.8449</v>
      </c>
    </row>
    <row r="1410" spans="1:6">
      <c r="A1410" s="56">
        <v>40121</v>
      </c>
      <c r="B1410" s="55">
        <v>2.7494999999999998</v>
      </c>
      <c r="C1410" s="55">
        <v>2.9241999999999999</v>
      </c>
      <c r="D1410" s="55">
        <v>2.7382</v>
      </c>
      <c r="E1410" s="55">
        <v>2.9355000000000002</v>
      </c>
      <c r="F1410" s="55">
        <v>2.8180000000000001</v>
      </c>
    </row>
    <row r="1411" spans="1:6">
      <c r="A1411" s="56">
        <v>40122</v>
      </c>
      <c r="B1411" s="55">
        <v>2.7502</v>
      </c>
      <c r="C1411" s="55">
        <v>2.9249999999999998</v>
      </c>
      <c r="D1411" s="55">
        <v>2.7389000000000001</v>
      </c>
      <c r="E1411" s="55">
        <v>2.9361999999999999</v>
      </c>
      <c r="F1411" s="55">
        <v>2.819</v>
      </c>
    </row>
    <row r="1412" spans="1:6">
      <c r="A1412" s="56">
        <v>40123</v>
      </c>
      <c r="B1412" s="55">
        <v>2.7452000000000001</v>
      </c>
      <c r="C1412" s="55">
        <v>2.9196</v>
      </c>
      <c r="D1412" s="55">
        <v>2.734</v>
      </c>
      <c r="E1412" s="55">
        <v>2.9308999999999998</v>
      </c>
      <c r="F1412" s="55">
        <v>2.8136000000000001</v>
      </c>
    </row>
    <row r="1413" spans="1:6">
      <c r="A1413" s="56">
        <v>40124</v>
      </c>
      <c r="B1413" s="55">
        <v>2.7452000000000001</v>
      </c>
      <c r="C1413" s="55">
        <v>2.9196</v>
      </c>
      <c r="D1413" s="55">
        <v>2.734</v>
      </c>
      <c r="E1413" s="55">
        <v>2.9308999999999998</v>
      </c>
      <c r="F1413" s="55">
        <v>2.8136000000000001</v>
      </c>
    </row>
    <row r="1414" spans="1:6">
      <c r="A1414" s="56">
        <v>40125</v>
      </c>
      <c r="B1414" s="55">
        <v>2.7452000000000001</v>
      </c>
      <c r="C1414" s="55">
        <v>2.9196</v>
      </c>
      <c r="D1414" s="55">
        <v>2.734</v>
      </c>
      <c r="E1414" s="55">
        <v>2.9308999999999998</v>
      </c>
      <c r="F1414" s="55">
        <v>2.8136000000000001</v>
      </c>
    </row>
    <row r="1415" spans="1:6">
      <c r="A1415" s="56">
        <v>40126</v>
      </c>
      <c r="B1415" s="55">
        <v>2.7309000000000001</v>
      </c>
      <c r="C1415" s="55">
        <v>2.9045000000000001</v>
      </c>
      <c r="D1415" s="55">
        <v>2.7197</v>
      </c>
      <c r="E1415" s="55">
        <v>2.9156</v>
      </c>
      <c r="F1415" s="55">
        <v>2.7991999999999999</v>
      </c>
    </row>
    <row r="1416" spans="1:6">
      <c r="A1416" s="56">
        <v>40127</v>
      </c>
      <c r="B1416" s="55">
        <v>2.7366000000000001</v>
      </c>
      <c r="C1416" s="55">
        <v>2.9104999999999999</v>
      </c>
      <c r="D1416" s="55">
        <v>2.7254</v>
      </c>
      <c r="E1416" s="55">
        <v>2.9217</v>
      </c>
      <c r="F1416" s="55">
        <v>2.8045</v>
      </c>
    </row>
    <row r="1417" spans="1:6">
      <c r="A1417" s="56">
        <v>40128</v>
      </c>
      <c r="B1417" s="55">
        <v>2.7366000000000001</v>
      </c>
      <c r="C1417" s="55">
        <v>2.9104999999999999</v>
      </c>
      <c r="D1417" s="55">
        <v>2.7254</v>
      </c>
      <c r="E1417" s="55">
        <v>2.9217</v>
      </c>
      <c r="F1417" s="55">
        <v>2.8045</v>
      </c>
    </row>
    <row r="1418" spans="1:6">
      <c r="A1418" s="56">
        <v>40129</v>
      </c>
      <c r="B1418" s="55">
        <v>2.6707000000000001</v>
      </c>
      <c r="C1418" s="55">
        <v>2.8403999999999998</v>
      </c>
      <c r="D1418" s="55">
        <v>2.6597</v>
      </c>
      <c r="E1418" s="55">
        <v>2.8513000000000002</v>
      </c>
      <c r="F1418" s="55">
        <v>2.7368999999999999</v>
      </c>
    </row>
    <row r="1419" spans="1:6">
      <c r="A1419" s="56">
        <v>40130</v>
      </c>
      <c r="B1419" s="55">
        <v>2.6585000000000001</v>
      </c>
      <c r="C1419" s="55">
        <v>2.8273999999999999</v>
      </c>
      <c r="D1419" s="55">
        <v>2.6476000000000002</v>
      </c>
      <c r="E1419" s="55">
        <v>2.8382999999999998</v>
      </c>
      <c r="F1419" s="55">
        <v>2.7254999999999998</v>
      </c>
    </row>
    <row r="1420" spans="1:6">
      <c r="A1420" s="56">
        <v>40131</v>
      </c>
      <c r="B1420" s="55">
        <v>2.6585000000000001</v>
      </c>
      <c r="C1420" s="55">
        <v>2.8273999999999999</v>
      </c>
      <c r="D1420" s="55">
        <v>2.6476000000000002</v>
      </c>
      <c r="E1420" s="55">
        <v>2.8382999999999998</v>
      </c>
      <c r="F1420" s="55">
        <v>2.7254999999999998</v>
      </c>
    </row>
    <row r="1421" spans="1:6">
      <c r="A1421" s="56">
        <v>40132</v>
      </c>
      <c r="B1421" s="55">
        <v>2.6585000000000001</v>
      </c>
      <c r="C1421" s="55">
        <v>2.8273999999999999</v>
      </c>
      <c r="D1421" s="55">
        <v>2.6476000000000002</v>
      </c>
      <c r="E1421" s="55">
        <v>2.8382999999999998</v>
      </c>
      <c r="F1421" s="55">
        <v>2.7254999999999998</v>
      </c>
    </row>
    <row r="1422" spans="1:6">
      <c r="A1422" s="56">
        <v>40133</v>
      </c>
      <c r="B1422" s="55">
        <v>2.6423000000000001</v>
      </c>
      <c r="C1422" s="55">
        <v>2.8102</v>
      </c>
      <c r="D1422" s="55">
        <v>2.6315</v>
      </c>
      <c r="E1422" s="55">
        <v>2.8210999999999999</v>
      </c>
      <c r="F1422" s="55">
        <v>2.7081</v>
      </c>
    </row>
    <row r="1423" spans="1:6">
      <c r="A1423" s="56">
        <v>40134</v>
      </c>
      <c r="B1423" s="55">
        <v>2.6423000000000001</v>
      </c>
      <c r="C1423" s="55">
        <v>2.8102</v>
      </c>
      <c r="D1423" s="55">
        <v>2.6315</v>
      </c>
      <c r="E1423" s="55">
        <v>2.8210000000000002</v>
      </c>
      <c r="F1423" s="55">
        <v>2.7075999999999998</v>
      </c>
    </row>
    <row r="1424" spans="1:6">
      <c r="A1424" s="56">
        <v>40135</v>
      </c>
      <c r="B1424" s="55">
        <v>2.6455000000000002</v>
      </c>
      <c r="C1424" s="55">
        <v>2.8136000000000001</v>
      </c>
      <c r="D1424" s="55">
        <v>2.6347</v>
      </c>
      <c r="E1424" s="55">
        <v>2.8245</v>
      </c>
      <c r="F1424" s="55">
        <v>2.7111000000000001</v>
      </c>
    </row>
    <row r="1425" spans="1:6">
      <c r="A1425" s="56">
        <v>40136</v>
      </c>
      <c r="B1425" s="55">
        <v>2.6638000000000002</v>
      </c>
      <c r="C1425" s="55">
        <v>2.8331</v>
      </c>
      <c r="D1425" s="55">
        <v>2.6528999999999998</v>
      </c>
      <c r="E1425" s="55">
        <v>2.8439999999999999</v>
      </c>
      <c r="F1425" s="55">
        <v>2.7299000000000002</v>
      </c>
    </row>
    <row r="1426" spans="1:6">
      <c r="A1426" s="56">
        <v>40137</v>
      </c>
      <c r="B1426" s="55">
        <v>2.6684999999999999</v>
      </c>
      <c r="C1426" s="55">
        <v>2.8380999999999998</v>
      </c>
      <c r="D1426" s="55">
        <v>2.6576</v>
      </c>
      <c r="E1426" s="55">
        <v>2.8490000000000002</v>
      </c>
      <c r="F1426" s="55">
        <v>2.7355</v>
      </c>
    </row>
    <row r="1427" spans="1:6">
      <c r="A1427" s="56">
        <v>40138</v>
      </c>
      <c r="B1427" s="55">
        <v>2.6684999999999999</v>
      </c>
      <c r="C1427" s="55">
        <v>2.8380999999999998</v>
      </c>
      <c r="D1427" s="55">
        <v>2.6576</v>
      </c>
      <c r="E1427" s="55">
        <v>2.8490000000000002</v>
      </c>
      <c r="F1427" s="55">
        <v>2.7355</v>
      </c>
    </row>
    <row r="1428" spans="1:6">
      <c r="A1428" s="56">
        <v>40139</v>
      </c>
      <c r="B1428" s="55">
        <v>2.6684999999999999</v>
      </c>
      <c r="C1428" s="55">
        <v>2.8380999999999998</v>
      </c>
      <c r="D1428" s="55">
        <v>2.6576</v>
      </c>
      <c r="E1428" s="55">
        <v>2.8490000000000002</v>
      </c>
      <c r="F1428" s="55">
        <v>2.7355</v>
      </c>
    </row>
    <row r="1429" spans="1:6">
      <c r="A1429" s="56">
        <v>40140</v>
      </c>
      <c r="B1429" s="55">
        <v>2.6669999999999998</v>
      </c>
      <c r="C1429" s="55">
        <v>2.8363999999999998</v>
      </c>
      <c r="D1429" s="55">
        <v>2.6560000000000001</v>
      </c>
      <c r="E1429" s="55">
        <v>2.8473999999999999</v>
      </c>
      <c r="F1429" s="55">
        <v>2.7330999999999999</v>
      </c>
    </row>
    <row r="1430" spans="1:6">
      <c r="A1430" s="56">
        <v>40141</v>
      </c>
      <c r="B1430" s="55">
        <v>2.6703999999999999</v>
      </c>
      <c r="C1430" s="55">
        <v>2.8401000000000001</v>
      </c>
      <c r="D1430" s="55">
        <v>2.6595</v>
      </c>
      <c r="E1430" s="55">
        <v>2.8511000000000002</v>
      </c>
      <c r="F1430" s="55">
        <v>2.7374999999999998</v>
      </c>
    </row>
    <row r="1431" spans="1:6">
      <c r="A1431" s="56">
        <v>40142</v>
      </c>
      <c r="B1431" s="55">
        <v>2.6568000000000001</v>
      </c>
      <c r="C1431" s="55">
        <v>2.8256000000000001</v>
      </c>
      <c r="D1431" s="55">
        <v>2.6459000000000001</v>
      </c>
      <c r="E1431" s="55">
        <v>2.8365</v>
      </c>
      <c r="F1431" s="55">
        <v>2.7227000000000001</v>
      </c>
    </row>
    <row r="1432" spans="1:6">
      <c r="A1432" s="56">
        <v>40143</v>
      </c>
      <c r="B1432" s="55">
        <v>2.6535000000000002</v>
      </c>
      <c r="C1432" s="55">
        <v>2.8220999999999998</v>
      </c>
      <c r="D1432" s="55">
        <v>2.6425999999999998</v>
      </c>
      <c r="E1432" s="55">
        <v>2.8330000000000002</v>
      </c>
      <c r="F1432" s="55">
        <v>2.7204000000000002</v>
      </c>
    </row>
    <row r="1433" spans="1:6">
      <c r="A1433" s="56">
        <v>40144</v>
      </c>
      <c r="B1433" s="55">
        <v>2.702</v>
      </c>
      <c r="C1433" s="55">
        <v>2.8736999999999999</v>
      </c>
      <c r="D1433" s="55">
        <v>2.6909999999999998</v>
      </c>
      <c r="E1433" s="55">
        <v>2.8847999999999998</v>
      </c>
      <c r="F1433" s="55">
        <v>2.7692999999999999</v>
      </c>
    </row>
    <row r="1434" spans="1:6">
      <c r="A1434" s="56">
        <v>40145</v>
      </c>
      <c r="B1434" s="55">
        <v>2.702</v>
      </c>
      <c r="C1434" s="55">
        <v>2.8736999999999999</v>
      </c>
      <c r="D1434" s="55">
        <v>2.6909999999999998</v>
      </c>
      <c r="E1434" s="55">
        <v>2.8847999999999998</v>
      </c>
      <c r="F1434" s="55">
        <v>2.7692999999999999</v>
      </c>
    </row>
    <row r="1435" spans="1:6">
      <c r="A1435" s="56">
        <v>40146</v>
      </c>
      <c r="B1435" s="55">
        <v>2.702</v>
      </c>
      <c r="C1435" s="55">
        <v>2.8736999999999999</v>
      </c>
      <c r="D1435" s="55">
        <v>2.6909999999999998</v>
      </c>
      <c r="E1435" s="55">
        <v>2.8847999999999998</v>
      </c>
      <c r="F1435" s="55">
        <v>2.7692999999999999</v>
      </c>
    </row>
    <row r="1436" spans="1:6">
      <c r="A1436" s="56">
        <v>40147</v>
      </c>
      <c r="B1436" s="55">
        <v>2.6825000000000001</v>
      </c>
      <c r="C1436" s="55">
        <v>2.8530000000000002</v>
      </c>
      <c r="D1436" s="55">
        <v>2.6715</v>
      </c>
      <c r="E1436" s="55">
        <v>2.8639999999999999</v>
      </c>
      <c r="F1436" s="55">
        <v>2.7494000000000001</v>
      </c>
    </row>
    <row r="1437" spans="1:6">
      <c r="A1437" s="56">
        <v>40148</v>
      </c>
      <c r="B1437" s="55">
        <v>2.6598999999999999</v>
      </c>
      <c r="C1437" s="55">
        <v>2.8290000000000002</v>
      </c>
      <c r="D1437" s="55">
        <v>2.649</v>
      </c>
      <c r="E1437" s="55">
        <v>2.8399000000000001</v>
      </c>
      <c r="F1437" s="55">
        <v>2.7265000000000001</v>
      </c>
    </row>
    <row r="1438" spans="1:6">
      <c r="A1438" s="56">
        <v>40149</v>
      </c>
      <c r="B1438" s="55">
        <v>2.6638000000000002</v>
      </c>
      <c r="C1438" s="55">
        <v>2.8331</v>
      </c>
      <c r="D1438" s="55">
        <v>2.6528999999999998</v>
      </c>
      <c r="E1438" s="55">
        <v>2.8439999999999999</v>
      </c>
      <c r="F1438" s="55">
        <v>2.7302</v>
      </c>
    </row>
    <row r="1439" spans="1:6">
      <c r="A1439" s="56">
        <v>40150</v>
      </c>
      <c r="B1439" s="55">
        <v>2.6436000000000002</v>
      </c>
      <c r="C1439" s="55">
        <v>2.8115000000000001</v>
      </c>
      <c r="D1439" s="55">
        <v>2.6326999999999998</v>
      </c>
      <c r="E1439" s="55">
        <v>2.8224</v>
      </c>
      <c r="F1439" s="55">
        <v>2.7094</v>
      </c>
    </row>
    <row r="1440" spans="1:6">
      <c r="A1440" s="56">
        <v>40151</v>
      </c>
      <c r="B1440" s="55">
        <v>2.6133000000000002</v>
      </c>
      <c r="C1440" s="55">
        <v>2.7793000000000001</v>
      </c>
      <c r="D1440" s="55">
        <v>2.6025999999999998</v>
      </c>
      <c r="E1440" s="55">
        <v>2.79</v>
      </c>
      <c r="F1440" s="55">
        <v>2.6783999999999999</v>
      </c>
    </row>
    <row r="1441" spans="1:6">
      <c r="A1441" s="56">
        <v>40152</v>
      </c>
      <c r="B1441" s="55">
        <v>2.6133000000000002</v>
      </c>
      <c r="C1441" s="55">
        <v>2.7793000000000001</v>
      </c>
      <c r="D1441" s="55">
        <v>2.6025999999999998</v>
      </c>
      <c r="E1441" s="55">
        <v>2.79</v>
      </c>
      <c r="F1441" s="55">
        <v>2.6783999999999999</v>
      </c>
    </row>
    <row r="1442" spans="1:6">
      <c r="A1442" s="56">
        <v>40153</v>
      </c>
      <c r="B1442" s="55">
        <v>2.6133000000000002</v>
      </c>
      <c r="C1442" s="55">
        <v>2.7793000000000001</v>
      </c>
      <c r="D1442" s="55">
        <v>2.6025999999999998</v>
      </c>
      <c r="E1442" s="55">
        <v>2.79</v>
      </c>
      <c r="F1442" s="55">
        <v>2.6783999999999999</v>
      </c>
    </row>
    <row r="1443" spans="1:6">
      <c r="A1443" s="56">
        <v>40154</v>
      </c>
      <c r="B1443" s="55">
        <v>2.6244000000000001</v>
      </c>
      <c r="C1443" s="55">
        <v>2.7911000000000001</v>
      </c>
      <c r="D1443" s="55">
        <v>2.6135999999999999</v>
      </c>
      <c r="E1443" s="55">
        <v>2.8018999999999998</v>
      </c>
      <c r="F1443" s="55">
        <v>2.69</v>
      </c>
    </row>
    <row r="1444" spans="1:6">
      <c r="A1444" s="56">
        <v>40155</v>
      </c>
      <c r="B1444" s="55">
        <v>2.6339000000000001</v>
      </c>
      <c r="C1444" s="55">
        <v>2.8012999999999999</v>
      </c>
      <c r="D1444" s="55">
        <v>2.6232000000000002</v>
      </c>
      <c r="E1444" s="55">
        <v>2.8121</v>
      </c>
      <c r="F1444" s="55">
        <v>2.6989999999999998</v>
      </c>
    </row>
    <row r="1445" spans="1:6">
      <c r="A1445" s="56">
        <v>40156</v>
      </c>
      <c r="B1445" s="55">
        <v>2.6675</v>
      </c>
      <c r="C1445" s="55">
        <v>2.8370000000000002</v>
      </c>
      <c r="D1445" s="55">
        <v>2.6564999999999999</v>
      </c>
      <c r="E1445" s="55">
        <v>2.8479000000000001</v>
      </c>
      <c r="F1445" s="55">
        <v>2.7334000000000001</v>
      </c>
    </row>
    <row r="1446" spans="1:6">
      <c r="A1446" s="56">
        <v>40157</v>
      </c>
      <c r="B1446" s="55">
        <v>2.6827000000000001</v>
      </c>
      <c r="C1446" s="55">
        <v>2.8532000000000002</v>
      </c>
      <c r="D1446" s="55">
        <v>2.6717</v>
      </c>
      <c r="E1446" s="55">
        <v>2.8641999999999999</v>
      </c>
      <c r="F1446" s="55">
        <v>2.7498</v>
      </c>
    </row>
    <row r="1447" spans="1:6">
      <c r="A1447" s="56">
        <v>40158</v>
      </c>
      <c r="B1447" s="55">
        <v>2.6705000000000001</v>
      </c>
      <c r="C1447" s="55">
        <v>2.8401999999999998</v>
      </c>
      <c r="D1447" s="55">
        <v>2.6596000000000002</v>
      </c>
      <c r="E1447" s="55">
        <v>2.8512</v>
      </c>
      <c r="F1447" s="55">
        <v>2.7370000000000001</v>
      </c>
    </row>
    <row r="1448" spans="1:6">
      <c r="A1448" s="56">
        <v>40159</v>
      </c>
      <c r="B1448" s="55">
        <v>2.6705000000000001</v>
      </c>
      <c r="C1448" s="55">
        <v>2.8401999999999998</v>
      </c>
      <c r="D1448" s="55">
        <v>2.6596000000000002</v>
      </c>
      <c r="E1448" s="55">
        <v>2.8512</v>
      </c>
      <c r="F1448" s="55">
        <v>2.7370000000000001</v>
      </c>
    </row>
    <row r="1449" spans="1:6">
      <c r="A1449" s="56">
        <v>40160</v>
      </c>
      <c r="B1449" s="55">
        <v>2.6705000000000001</v>
      </c>
      <c r="C1449" s="55">
        <v>2.8401999999999998</v>
      </c>
      <c r="D1449" s="55">
        <v>2.6596000000000002</v>
      </c>
      <c r="E1449" s="55">
        <v>2.8512</v>
      </c>
      <c r="F1449" s="55">
        <v>2.7370000000000001</v>
      </c>
    </row>
    <row r="1450" spans="1:6">
      <c r="A1450" s="56">
        <v>40161</v>
      </c>
      <c r="B1450" s="55">
        <v>2.6671</v>
      </c>
      <c r="C1450" s="55">
        <v>2.8365999999999998</v>
      </c>
      <c r="D1450" s="55">
        <v>2.6562000000000001</v>
      </c>
      <c r="E1450" s="55">
        <v>2.8475000000000001</v>
      </c>
      <c r="F1450" s="55">
        <v>2.7332999999999998</v>
      </c>
    </row>
    <row r="1451" spans="1:6">
      <c r="A1451" s="56">
        <v>40162</v>
      </c>
      <c r="B1451" s="55">
        <v>2.7061000000000002</v>
      </c>
      <c r="C1451" s="55">
        <v>2.8780000000000001</v>
      </c>
      <c r="D1451" s="55">
        <v>2.6949999999999998</v>
      </c>
      <c r="E1451" s="55">
        <v>2.8891</v>
      </c>
      <c r="F1451" s="55">
        <v>2.7743000000000002</v>
      </c>
    </row>
    <row r="1452" spans="1:6">
      <c r="A1452" s="56">
        <v>40163</v>
      </c>
      <c r="B1452" s="55">
        <v>2.6996000000000002</v>
      </c>
      <c r="C1452" s="55">
        <v>2.8712</v>
      </c>
      <c r="D1452" s="55">
        <v>2.6886000000000001</v>
      </c>
      <c r="E1452" s="55">
        <v>2.8822000000000001</v>
      </c>
      <c r="F1452" s="55">
        <v>2.7669000000000001</v>
      </c>
    </row>
    <row r="1453" spans="1:6">
      <c r="A1453" s="56">
        <v>40164</v>
      </c>
      <c r="B1453" s="55">
        <v>2.7280000000000002</v>
      </c>
      <c r="C1453" s="55">
        <v>2.9014000000000002</v>
      </c>
      <c r="D1453" s="55">
        <v>2.7168999999999999</v>
      </c>
      <c r="E1453" s="55">
        <v>2.9125999999999999</v>
      </c>
      <c r="F1453" s="55">
        <v>2.7965</v>
      </c>
    </row>
    <row r="1454" spans="1:6">
      <c r="A1454" s="56">
        <v>40165</v>
      </c>
      <c r="B1454" s="55">
        <v>2.7244999999999999</v>
      </c>
      <c r="C1454" s="55">
        <v>2.8976000000000002</v>
      </c>
      <c r="D1454" s="55">
        <v>2.7132999999999998</v>
      </c>
      <c r="E1454" s="55">
        <v>2.9087999999999998</v>
      </c>
      <c r="F1454" s="55">
        <v>2.7926000000000002</v>
      </c>
    </row>
    <row r="1455" spans="1:6">
      <c r="A1455" s="56">
        <v>40166</v>
      </c>
      <c r="B1455" s="55">
        <v>2.7244999999999999</v>
      </c>
      <c r="C1455" s="55">
        <v>2.8976000000000002</v>
      </c>
      <c r="D1455" s="55">
        <v>2.7132999999999998</v>
      </c>
      <c r="E1455" s="55">
        <v>2.9087999999999998</v>
      </c>
      <c r="F1455" s="55">
        <v>2.7926000000000002</v>
      </c>
    </row>
    <row r="1456" spans="1:6">
      <c r="A1456" s="56">
        <v>40167</v>
      </c>
      <c r="B1456" s="55">
        <v>2.7244999999999999</v>
      </c>
      <c r="C1456" s="55">
        <v>2.8976000000000002</v>
      </c>
      <c r="D1456" s="55">
        <v>2.7132999999999998</v>
      </c>
      <c r="E1456" s="55">
        <v>2.9087999999999998</v>
      </c>
      <c r="F1456" s="55">
        <v>2.7926000000000002</v>
      </c>
    </row>
    <row r="1457" spans="1:6">
      <c r="A1457" s="56">
        <v>40168</v>
      </c>
      <c r="B1457" s="55">
        <v>2.7422</v>
      </c>
      <c r="C1457" s="55">
        <v>2.9163999999999999</v>
      </c>
      <c r="D1457" s="55">
        <v>2.7309999999999999</v>
      </c>
      <c r="E1457" s="55">
        <v>2.9277000000000002</v>
      </c>
      <c r="F1457" s="55">
        <v>2.8108</v>
      </c>
    </row>
    <row r="1458" spans="1:6">
      <c r="A1458" s="56">
        <v>40169</v>
      </c>
      <c r="B1458" s="55">
        <v>2.7321</v>
      </c>
      <c r="C1458" s="55">
        <v>2.9058000000000002</v>
      </c>
      <c r="D1458" s="55">
        <v>2.7208999999999999</v>
      </c>
      <c r="E1458" s="55">
        <v>2.9169999999999998</v>
      </c>
      <c r="F1458" s="55">
        <v>2.8014999999999999</v>
      </c>
    </row>
    <row r="1459" spans="1:6">
      <c r="A1459" s="56">
        <v>40170</v>
      </c>
      <c r="B1459" s="55">
        <v>2.7240000000000002</v>
      </c>
      <c r="C1459" s="55">
        <v>2.8971</v>
      </c>
      <c r="D1459" s="55">
        <v>2.7128999999999999</v>
      </c>
      <c r="E1459" s="55">
        <v>2.9083000000000001</v>
      </c>
      <c r="F1459" s="55">
        <v>2.7919</v>
      </c>
    </row>
    <row r="1460" spans="1:6">
      <c r="A1460" s="56">
        <v>40171</v>
      </c>
      <c r="B1460" s="55">
        <v>2.7221000000000002</v>
      </c>
      <c r="C1460" s="55">
        <v>2.8950999999999998</v>
      </c>
      <c r="D1460" s="55">
        <v>2.7109000000000001</v>
      </c>
      <c r="E1460" s="55">
        <v>2.9062000000000001</v>
      </c>
      <c r="F1460" s="55">
        <v>2.7900999999999998</v>
      </c>
    </row>
    <row r="1461" spans="1:6">
      <c r="A1461" s="56">
        <v>40172</v>
      </c>
      <c r="B1461" s="55">
        <v>2.7221000000000002</v>
      </c>
      <c r="C1461" s="55">
        <v>2.8950999999999998</v>
      </c>
      <c r="D1461" s="55">
        <v>2.7109000000000001</v>
      </c>
      <c r="E1461" s="55">
        <v>2.9062000000000001</v>
      </c>
      <c r="F1461" s="55">
        <v>2.7900999999999998</v>
      </c>
    </row>
    <row r="1462" spans="1:6">
      <c r="A1462" s="56">
        <v>40173</v>
      </c>
      <c r="B1462" s="55">
        <v>2.7221000000000002</v>
      </c>
      <c r="C1462" s="55">
        <v>2.8950999999999998</v>
      </c>
      <c r="D1462" s="55">
        <v>2.7109000000000001</v>
      </c>
      <c r="E1462" s="55">
        <v>2.9062000000000001</v>
      </c>
      <c r="F1462" s="55">
        <v>2.7900999999999998</v>
      </c>
    </row>
    <row r="1463" spans="1:6">
      <c r="A1463" s="56">
        <v>40174</v>
      </c>
      <c r="B1463" s="55">
        <v>2.7221000000000002</v>
      </c>
      <c r="C1463" s="55">
        <v>2.8950999999999998</v>
      </c>
      <c r="D1463" s="55">
        <v>2.7109000000000001</v>
      </c>
      <c r="E1463" s="55">
        <v>2.9062000000000001</v>
      </c>
      <c r="F1463" s="55">
        <v>2.7900999999999998</v>
      </c>
    </row>
    <row r="1464" spans="1:6">
      <c r="A1464" s="56">
        <v>40175</v>
      </c>
      <c r="B1464" s="55">
        <v>2.7143999999999999</v>
      </c>
      <c r="C1464" s="55">
        <v>2.8868999999999998</v>
      </c>
      <c r="D1464" s="55">
        <v>2.7033</v>
      </c>
      <c r="E1464" s="55">
        <v>2.8980000000000001</v>
      </c>
      <c r="F1464" s="55">
        <v>2.7816999999999998</v>
      </c>
    </row>
    <row r="1465" spans="1:6">
      <c r="A1465" s="56">
        <v>40176</v>
      </c>
      <c r="B1465" s="55">
        <v>2.7233999999999998</v>
      </c>
      <c r="C1465" s="55">
        <v>2.8965000000000001</v>
      </c>
      <c r="D1465" s="55">
        <v>2.7122999999999999</v>
      </c>
      <c r="E1465" s="55">
        <v>2.9077000000000002</v>
      </c>
      <c r="F1465" s="55">
        <v>2.7907000000000002</v>
      </c>
    </row>
    <row r="1466" spans="1:6">
      <c r="A1466" s="56">
        <v>40177</v>
      </c>
      <c r="B1466" s="55">
        <v>2.7126999999999999</v>
      </c>
      <c r="C1466" s="55">
        <v>2.8851</v>
      </c>
      <c r="D1466" s="55">
        <v>2.7016</v>
      </c>
      <c r="E1466" s="55">
        <v>2.8961999999999999</v>
      </c>
      <c r="F1466" s="55">
        <v>2.78</v>
      </c>
    </row>
    <row r="1467" spans="1:6">
      <c r="A1467" s="56">
        <v>40178</v>
      </c>
      <c r="B1467" s="55">
        <v>2.7069999999999999</v>
      </c>
      <c r="C1467" s="55">
        <v>2.879</v>
      </c>
      <c r="D1467" s="55">
        <v>2.6959</v>
      </c>
      <c r="E1467" s="55">
        <v>2.8900999999999999</v>
      </c>
      <c r="F1467" s="55">
        <v>2.7749000000000001</v>
      </c>
    </row>
    <row r="1468" spans="1:6">
      <c r="A1468" s="56">
        <v>40179</v>
      </c>
      <c r="B1468" s="55">
        <v>2.7069999999999999</v>
      </c>
      <c r="C1468" s="55">
        <v>2.879</v>
      </c>
      <c r="D1468" s="55">
        <v>2.6959</v>
      </c>
      <c r="E1468" s="55">
        <v>2.8900999999999999</v>
      </c>
      <c r="F1468" s="55">
        <v>2.7749000000000001</v>
      </c>
    </row>
    <row r="1469" spans="1:6">
      <c r="A1469" s="56">
        <v>40180</v>
      </c>
      <c r="B1469" s="55">
        <v>2.7069999999999999</v>
      </c>
      <c r="C1469" s="55">
        <v>2.879</v>
      </c>
      <c r="D1469" s="55">
        <v>2.6959</v>
      </c>
      <c r="E1469" s="55">
        <v>2.8900999999999999</v>
      </c>
      <c r="F1469" s="55">
        <v>2.7749000000000001</v>
      </c>
    </row>
    <row r="1470" spans="1:6">
      <c r="A1470" s="56">
        <v>40181</v>
      </c>
      <c r="B1470" s="55">
        <v>2.7069999999999999</v>
      </c>
      <c r="C1470" s="55">
        <v>2.879</v>
      </c>
      <c r="D1470" s="55">
        <v>2.6959</v>
      </c>
      <c r="E1470" s="55">
        <v>2.8900999999999999</v>
      </c>
      <c r="F1470" s="55">
        <v>2.7749000000000001</v>
      </c>
    </row>
    <row r="1471" spans="1:6">
      <c r="A1471" s="56">
        <v>40182</v>
      </c>
      <c r="B1471" s="55">
        <v>2.7025000000000001</v>
      </c>
      <c r="C1471" s="55">
        <v>2.8742000000000001</v>
      </c>
      <c r="D1471" s="55">
        <v>2.6913999999999998</v>
      </c>
      <c r="E1471" s="55">
        <v>2.8853</v>
      </c>
      <c r="F1471" s="55">
        <v>2.7698</v>
      </c>
    </row>
    <row r="1472" spans="1:6">
      <c r="A1472" s="56">
        <v>40183</v>
      </c>
      <c r="B1472" s="55">
        <v>2.6722999999999999</v>
      </c>
      <c r="C1472" s="55">
        <v>2.8420999999999998</v>
      </c>
      <c r="D1472" s="55">
        <v>2.6613000000000002</v>
      </c>
      <c r="E1472" s="55">
        <v>2.8531</v>
      </c>
      <c r="F1472" s="55">
        <v>2.7383000000000002</v>
      </c>
    </row>
    <row r="1473" spans="1:6">
      <c r="A1473" s="56">
        <v>40184</v>
      </c>
      <c r="B1473" s="55">
        <v>2.6926000000000001</v>
      </c>
      <c r="C1473" s="55">
        <v>2.8637000000000001</v>
      </c>
      <c r="D1473" s="55">
        <v>2.6816</v>
      </c>
      <c r="E1473" s="55">
        <v>2.8746999999999998</v>
      </c>
      <c r="F1473" s="55">
        <v>2.7602000000000002</v>
      </c>
    </row>
    <row r="1474" spans="1:6">
      <c r="A1474" s="56">
        <v>40185</v>
      </c>
      <c r="B1474" s="55">
        <v>2.7035</v>
      </c>
      <c r="C1474" s="55">
        <v>2.8753000000000002</v>
      </c>
      <c r="D1474" s="55">
        <v>2.6924999999999999</v>
      </c>
      <c r="E1474" s="55">
        <v>2.8864000000000001</v>
      </c>
      <c r="F1474" s="55">
        <v>2.7703000000000002</v>
      </c>
    </row>
    <row r="1475" spans="1:6">
      <c r="A1475" s="56">
        <v>40186</v>
      </c>
      <c r="B1475" s="55">
        <v>2.7086000000000001</v>
      </c>
      <c r="C1475" s="55">
        <v>2.8807</v>
      </c>
      <c r="D1475" s="55">
        <v>2.6974999999999998</v>
      </c>
      <c r="E1475" s="55">
        <v>2.8917999999999999</v>
      </c>
      <c r="F1475" s="55">
        <v>2.7755000000000001</v>
      </c>
    </row>
    <row r="1476" spans="1:6">
      <c r="A1476" s="56">
        <v>40187</v>
      </c>
      <c r="B1476" s="55">
        <v>2.7086000000000001</v>
      </c>
      <c r="C1476" s="55">
        <v>2.8807</v>
      </c>
      <c r="D1476" s="55">
        <v>2.6974999999999998</v>
      </c>
      <c r="E1476" s="55">
        <v>2.8917999999999999</v>
      </c>
      <c r="F1476" s="55">
        <v>2.7755000000000001</v>
      </c>
    </row>
    <row r="1477" spans="1:6">
      <c r="A1477" s="56">
        <v>40188</v>
      </c>
      <c r="B1477" s="55">
        <v>2.7086000000000001</v>
      </c>
      <c r="C1477" s="55">
        <v>2.8807</v>
      </c>
      <c r="D1477" s="55">
        <v>2.6974999999999998</v>
      </c>
      <c r="E1477" s="55">
        <v>2.8917999999999999</v>
      </c>
      <c r="F1477" s="55">
        <v>2.7755000000000001</v>
      </c>
    </row>
    <row r="1478" spans="1:6">
      <c r="A1478" s="56">
        <v>40189</v>
      </c>
      <c r="B1478" s="55">
        <v>2.6791999999999998</v>
      </c>
      <c r="C1478" s="55">
        <v>2.8494000000000002</v>
      </c>
      <c r="D1478" s="55">
        <v>2.6682000000000001</v>
      </c>
      <c r="E1478" s="55">
        <v>2.8603999999999998</v>
      </c>
      <c r="F1478" s="55">
        <v>2.7462</v>
      </c>
    </row>
    <row r="1479" spans="1:6">
      <c r="A1479" s="56">
        <v>40190</v>
      </c>
      <c r="B1479" s="55">
        <v>2.6962999999999999</v>
      </c>
      <c r="C1479" s="55">
        <v>2.8675999999999999</v>
      </c>
      <c r="D1479" s="55">
        <v>2.6852</v>
      </c>
      <c r="E1479" s="55">
        <v>2.8786</v>
      </c>
      <c r="F1479" s="55">
        <v>2.7633999999999999</v>
      </c>
    </row>
    <row r="1480" spans="1:6">
      <c r="A1480" s="56">
        <v>40191</v>
      </c>
      <c r="B1480" s="55">
        <v>2.6964999999999999</v>
      </c>
      <c r="C1480" s="55">
        <v>2.8679000000000001</v>
      </c>
      <c r="D1480" s="55">
        <v>2.6855000000000002</v>
      </c>
      <c r="E1480" s="55">
        <v>2.8788999999999998</v>
      </c>
      <c r="F1480" s="55">
        <v>2.7637</v>
      </c>
    </row>
    <row r="1481" spans="1:6">
      <c r="A1481" s="56">
        <v>40192</v>
      </c>
      <c r="B1481" s="55">
        <v>2.6692</v>
      </c>
      <c r="C1481" s="55">
        <v>2.8388</v>
      </c>
      <c r="D1481" s="55">
        <v>2.6583000000000001</v>
      </c>
      <c r="E1481" s="55">
        <v>2.8498000000000001</v>
      </c>
      <c r="F1481" s="55">
        <v>2.7359</v>
      </c>
    </row>
    <row r="1482" spans="1:6">
      <c r="A1482" s="56">
        <v>40193</v>
      </c>
      <c r="B1482" s="55">
        <v>2.6749000000000001</v>
      </c>
      <c r="C1482" s="55">
        <v>2.8448000000000002</v>
      </c>
      <c r="D1482" s="55">
        <v>2.6638999999999999</v>
      </c>
      <c r="E1482" s="55">
        <v>2.8557999999999999</v>
      </c>
      <c r="F1482" s="55">
        <v>2.7414999999999998</v>
      </c>
    </row>
    <row r="1483" spans="1:6">
      <c r="A1483" s="56">
        <v>40194</v>
      </c>
      <c r="B1483" s="55">
        <v>2.6749000000000001</v>
      </c>
      <c r="C1483" s="55">
        <v>2.8448000000000002</v>
      </c>
      <c r="D1483" s="55">
        <v>2.6638999999999999</v>
      </c>
      <c r="E1483" s="55">
        <v>2.8557999999999999</v>
      </c>
      <c r="F1483" s="55">
        <v>2.7414999999999998</v>
      </c>
    </row>
    <row r="1484" spans="1:6">
      <c r="A1484" s="56">
        <v>40195</v>
      </c>
      <c r="B1484" s="55">
        <v>2.6749000000000001</v>
      </c>
      <c r="C1484" s="55">
        <v>2.8448000000000002</v>
      </c>
      <c r="D1484" s="55">
        <v>2.6638999999999999</v>
      </c>
      <c r="E1484" s="55">
        <v>2.8557999999999999</v>
      </c>
      <c r="F1484" s="55">
        <v>2.7414999999999998</v>
      </c>
    </row>
    <row r="1485" spans="1:6">
      <c r="A1485" s="56">
        <v>40196</v>
      </c>
      <c r="B1485" s="55">
        <v>2.6656</v>
      </c>
      <c r="C1485" s="55">
        <v>2.835</v>
      </c>
      <c r="D1485" s="55">
        <v>2.6547000000000001</v>
      </c>
      <c r="E1485" s="55">
        <v>2.8458999999999999</v>
      </c>
      <c r="F1485" s="55">
        <v>2.7320000000000002</v>
      </c>
    </row>
    <row r="1486" spans="1:6">
      <c r="A1486" s="56">
        <v>40197</v>
      </c>
      <c r="B1486" s="55">
        <v>2.6556000000000002</v>
      </c>
      <c r="C1486" s="55">
        <v>2.8243999999999998</v>
      </c>
      <c r="D1486" s="55">
        <v>2.6446999999999998</v>
      </c>
      <c r="E1486" s="55">
        <v>2.8353000000000002</v>
      </c>
      <c r="F1486" s="55">
        <v>2.7218</v>
      </c>
    </row>
    <row r="1487" spans="1:6">
      <c r="A1487" s="56">
        <v>40198</v>
      </c>
      <c r="B1487" s="55">
        <v>2.6634000000000002</v>
      </c>
      <c r="C1487" s="55">
        <v>2.8325999999999998</v>
      </c>
      <c r="D1487" s="55">
        <v>2.6524999999999999</v>
      </c>
      <c r="E1487" s="55">
        <v>2.8435999999999999</v>
      </c>
      <c r="F1487" s="55">
        <v>2.7294999999999998</v>
      </c>
    </row>
    <row r="1488" spans="1:6">
      <c r="A1488" s="56">
        <v>40199</v>
      </c>
      <c r="B1488" s="55">
        <v>2.6745999999999999</v>
      </c>
      <c r="C1488" s="55">
        <v>2.8445</v>
      </c>
      <c r="D1488" s="55">
        <v>2.6636000000000002</v>
      </c>
      <c r="E1488" s="55">
        <v>2.8555000000000001</v>
      </c>
      <c r="F1488" s="55">
        <v>2.7416999999999998</v>
      </c>
    </row>
    <row r="1489" spans="1:6">
      <c r="A1489" s="56">
        <v>40200</v>
      </c>
      <c r="B1489" s="55">
        <v>2.7202000000000002</v>
      </c>
      <c r="C1489" s="55">
        <v>2.8931</v>
      </c>
      <c r="D1489" s="55">
        <v>2.7090999999999998</v>
      </c>
      <c r="E1489" s="55">
        <v>2.9041999999999999</v>
      </c>
      <c r="F1489" s="55">
        <v>2.7869000000000002</v>
      </c>
    </row>
    <row r="1490" spans="1:6">
      <c r="A1490" s="56">
        <v>40201</v>
      </c>
      <c r="B1490" s="55">
        <v>2.7202000000000002</v>
      </c>
      <c r="C1490" s="55">
        <v>2.8931</v>
      </c>
      <c r="D1490" s="55">
        <v>2.7090999999999998</v>
      </c>
      <c r="E1490" s="55">
        <v>2.9041999999999999</v>
      </c>
      <c r="F1490" s="55">
        <v>2.7869000000000002</v>
      </c>
    </row>
    <row r="1491" spans="1:6">
      <c r="A1491" s="56">
        <v>40202</v>
      </c>
      <c r="B1491" s="55">
        <v>2.7202000000000002</v>
      </c>
      <c r="C1491" s="55">
        <v>2.8931</v>
      </c>
      <c r="D1491" s="55">
        <v>2.7090999999999998</v>
      </c>
      <c r="E1491" s="55">
        <v>2.9041999999999999</v>
      </c>
      <c r="F1491" s="55">
        <v>2.7869000000000002</v>
      </c>
    </row>
    <row r="1492" spans="1:6">
      <c r="A1492" s="56">
        <v>40203</v>
      </c>
      <c r="B1492" s="55">
        <v>2.7086999999999999</v>
      </c>
      <c r="C1492" s="55">
        <v>2.8807999999999998</v>
      </c>
      <c r="D1492" s="55">
        <v>2.6976</v>
      </c>
      <c r="E1492" s="55">
        <v>2.8919000000000001</v>
      </c>
      <c r="F1492" s="55">
        <v>2.7759</v>
      </c>
    </row>
    <row r="1493" spans="1:6">
      <c r="A1493" s="56">
        <v>40204</v>
      </c>
      <c r="B1493" s="55">
        <v>2.7199</v>
      </c>
      <c r="C1493" s="55">
        <v>2.8927</v>
      </c>
      <c r="D1493" s="55">
        <v>2.7086999999999999</v>
      </c>
      <c r="E1493" s="55">
        <v>2.9039000000000001</v>
      </c>
      <c r="F1493" s="55">
        <v>2.7871000000000001</v>
      </c>
    </row>
    <row r="1494" spans="1:6">
      <c r="A1494" s="56">
        <v>40205</v>
      </c>
      <c r="B1494" s="55">
        <v>2.7147000000000001</v>
      </c>
      <c r="C1494" s="55">
        <v>2.8872</v>
      </c>
      <c r="D1494" s="55">
        <v>2.7035</v>
      </c>
      <c r="E1494" s="55">
        <v>2.8982999999999999</v>
      </c>
      <c r="F1494" s="55">
        <v>2.7823000000000002</v>
      </c>
    </row>
    <row r="1495" spans="1:6">
      <c r="A1495" s="56">
        <v>40206</v>
      </c>
      <c r="B1495" s="55">
        <v>2.6993999999999998</v>
      </c>
      <c r="C1495" s="55">
        <v>2.871</v>
      </c>
      <c r="D1495" s="55">
        <v>2.6884000000000001</v>
      </c>
      <c r="E1495" s="55">
        <v>2.8820000000000001</v>
      </c>
      <c r="F1495" s="55">
        <v>2.7667000000000002</v>
      </c>
    </row>
    <row r="1496" spans="1:6">
      <c r="A1496" s="56">
        <v>40207</v>
      </c>
      <c r="B1496" s="55">
        <v>2.7048000000000001</v>
      </c>
      <c r="C1496" s="55">
        <v>2.8765999999999998</v>
      </c>
      <c r="D1496" s="55">
        <v>2.6937000000000002</v>
      </c>
      <c r="E1496" s="55">
        <v>2.8877000000000002</v>
      </c>
      <c r="F1496" s="55">
        <v>2.7719</v>
      </c>
    </row>
    <row r="1497" spans="1:6">
      <c r="A1497" s="56">
        <v>40208</v>
      </c>
      <c r="B1497" s="55">
        <v>2.7048000000000001</v>
      </c>
      <c r="C1497" s="55">
        <v>2.8765999999999998</v>
      </c>
      <c r="D1497" s="55">
        <v>2.6937000000000002</v>
      </c>
      <c r="E1497" s="55">
        <v>2.8877000000000002</v>
      </c>
      <c r="F1497" s="55">
        <v>2.7719</v>
      </c>
    </row>
    <row r="1498" spans="1:6">
      <c r="A1498" s="56">
        <v>40209</v>
      </c>
      <c r="B1498" s="55">
        <v>2.7048000000000001</v>
      </c>
      <c r="C1498" s="55">
        <v>2.8765999999999998</v>
      </c>
      <c r="D1498" s="55">
        <v>2.6937000000000002</v>
      </c>
      <c r="E1498" s="55">
        <v>2.8877000000000002</v>
      </c>
      <c r="F1498" s="55">
        <v>2.7719</v>
      </c>
    </row>
    <row r="1499" spans="1:6">
      <c r="A1499" s="56">
        <v>40210</v>
      </c>
      <c r="B1499" s="55">
        <v>2.6633</v>
      </c>
      <c r="C1499" s="55">
        <v>2.8325</v>
      </c>
      <c r="D1499" s="55">
        <v>2.6522999999999999</v>
      </c>
      <c r="E1499" s="55">
        <v>2.8433999999999999</v>
      </c>
      <c r="F1499" s="55">
        <v>2.7303999999999999</v>
      </c>
    </row>
    <row r="1500" spans="1:6">
      <c r="A1500" s="56">
        <v>40211</v>
      </c>
      <c r="B1500" s="55">
        <v>2.6339000000000001</v>
      </c>
      <c r="C1500" s="55">
        <v>2.8012000000000001</v>
      </c>
      <c r="D1500" s="55">
        <v>2.6231</v>
      </c>
      <c r="E1500" s="55">
        <v>2.8119999999999998</v>
      </c>
      <c r="F1500" s="55">
        <v>2.6997</v>
      </c>
    </row>
    <row r="1501" spans="1:6">
      <c r="A1501" s="56">
        <v>40212</v>
      </c>
      <c r="B1501" s="55">
        <v>2.6213000000000002</v>
      </c>
      <c r="C1501" s="55">
        <v>2.7879</v>
      </c>
      <c r="D1501" s="55">
        <v>2.6105999999999998</v>
      </c>
      <c r="E1501" s="55">
        <v>2.7986</v>
      </c>
      <c r="F1501" s="55">
        <v>2.6865999999999999</v>
      </c>
    </row>
    <row r="1502" spans="1:6">
      <c r="A1502" s="56">
        <v>40213</v>
      </c>
      <c r="B1502" s="55">
        <v>2.6627999999999998</v>
      </c>
      <c r="C1502" s="55">
        <v>2.8319999999999999</v>
      </c>
      <c r="D1502" s="55">
        <v>2.6518000000000002</v>
      </c>
      <c r="E1502" s="55">
        <v>2.8429000000000002</v>
      </c>
      <c r="F1502" s="55">
        <v>2.7290999999999999</v>
      </c>
    </row>
    <row r="1503" spans="1:6">
      <c r="A1503" s="56">
        <v>40214</v>
      </c>
      <c r="B1503" s="55">
        <v>2.7098</v>
      </c>
      <c r="C1503" s="55">
        <v>2.8820000000000001</v>
      </c>
      <c r="D1503" s="55">
        <v>2.6987000000000001</v>
      </c>
      <c r="E1503" s="55">
        <v>2.8931</v>
      </c>
      <c r="F1503" s="55">
        <v>2.7766999999999999</v>
      </c>
    </row>
    <row r="1504" spans="1:6">
      <c r="A1504" s="56">
        <v>40215</v>
      </c>
      <c r="B1504" s="55">
        <v>2.7098</v>
      </c>
      <c r="C1504" s="55">
        <v>2.8820000000000001</v>
      </c>
      <c r="D1504" s="55">
        <v>2.6987000000000001</v>
      </c>
      <c r="E1504" s="55">
        <v>2.8931</v>
      </c>
      <c r="F1504" s="55">
        <v>2.7766999999999999</v>
      </c>
    </row>
    <row r="1505" spans="1:6">
      <c r="A1505" s="56">
        <v>40216</v>
      </c>
      <c r="B1505" s="55">
        <v>2.7098</v>
      </c>
      <c r="C1505" s="55">
        <v>2.8820000000000001</v>
      </c>
      <c r="D1505" s="55">
        <v>2.6987000000000001</v>
      </c>
      <c r="E1505" s="55">
        <v>2.8931</v>
      </c>
      <c r="F1505" s="55">
        <v>2.7766999999999999</v>
      </c>
    </row>
    <row r="1506" spans="1:6">
      <c r="A1506" s="56">
        <v>40217</v>
      </c>
      <c r="B1506" s="55">
        <v>2.7210999999999999</v>
      </c>
      <c r="C1506" s="55">
        <v>2.8940000000000001</v>
      </c>
      <c r="D1506" s="55">
        <v>2.7099000000000002</v>
      </c>
      <c r="E1506" s="55">
        <v>2.9051</v>
      </c>
      <c r="F1506" s="55">
        <v>2.7896000000000001</v>
      </c>
    </row>
    <row r="1507" spans="1:6">
      <c r="A1507" s="56">
        <v>40218</v>
      </c>
      <c r="B1507" s="55">
        <v>2.7103999999999999</v>
      </c>
      <c r="C1507" s="55">
        <v>2.8826999999999998</v>
      </c>
      <c r="D1507" s="55">
        <v>2.6993</v>
      </c>
      <c r="E1507" s="55">
        <v>2.8938000000000001</v>
      </c>
      <c r="F1507" s="55">
        <v>2.7789999999999999</v>
      </c>
    </row>
    <row r="1508" spans="1:6">
      <c r="A1508" s="56">
        <v>40219</v>
      </c>
      <c r="B1508" s="55">
        <v>2.6995</v>
      </c>
      <c r="C1508" s="55">
        <v>2.8711000000000002</v>
      </c>
      <c r="D1508" s="55">
        <v>2.6884999999999999</v>
      </c>
      <c r="E1508" s="55">
        <v>2.8822000000000001</v>
      </c>
      <c r="F1508" s="55">
        <v>2.7667999999999999</v>
      </c>
    </row>
    <row r="1509" spans="1:6">
      <c r="A1509" s="56">
        <v>40220</v>
      </c>
      <c r="B1509" s="55">
        <v>2.6913999999999998</v>
      </c>
      <c r="C1509" s="55">
        <v>2.8624000000000001</v>
      </c>
      <c r="D1509" s="55">
        <v>2.6802999999999999</v>
      </c>
      <c r="E1509" s="55">
        <v>2.8734000000000002</v>
      </c>
      <c r="F1509" s="55">
        <v>2.7578999999999998</v>
      </c>
    </row>
    <row r="1510" spans="1:6">
      <c r="A1510" s="56">
        <v>40221</v>
      </c>
      <c r="B1510" s="55">
        <v>2.6764000000000001</v>
      </c>
      <c r="C1510" s="55">
        <v>2.8464999999999998</v>
      </c>
      <c r="D1510" s="55">
        <v>2.6654</v>
      </c>
      <c r="E1510" s="55">
        <v>2.8574000000000002</v>
      </c>
      <c r="F1510" s="55">
        <v>2.7431000000000001</v>
      </c>
    </row>
    <row r="1511" spans="1:6">
      <c r="A1511" s="56">
        <v>40222</v>
      </c>
      <c r="B1511" s="55">
        <v>2.6764000000000001</v>
      </c>
      <c r="C1511" s="55">
        <v>2.8464999999999998</v>
      </c>
      <c r="D1511" s="55">
        <v>2.6654</v>
      </c>
      <c r="E1511" s="55">
        <v>2.8574000000000002</v>
      </c>
      <c r="F1511" s="55">
        <v>2.7431000000000001</v>
      </c>
    </row>
    <row r="1512" spans="1:6">
      <c r="A1512" s="56">
        <v>40223</v>
      </c>
      <c r="B1512" s="55">
        <v>2.6764000000000001</v>
      </c>
      <c r="C1512" s="55">
        <v>2.8464999999999998</v>
      </c>
      <c r="D1512" s="55">
        <v>2.6654</v>
      </c>
      <c r="E1512" s="55">
        <v>2.8574000000000002</v>
      </c>
      <c r="F1512" s="55">
        <v>2.7431000000000001</v>
      </c>
    </row>
    <row r="1513" spans="1:6">
      <c r="A1513" s="56">
        <v>40224</v>
      </c>
      <c r="B1513" s="55">
        <v>2.6739000000000002</v>
      </c>
      <c r="C1513" s="55">
        <v>2.8437999999999999</v>
      </c>
      <c r="D1513" s="55">
        <v>2.6629999999999998</v>
      </c>
      <c r="E1513" s="55">
        <v>2.8548</v>
      </c>
      <c r="F1513" s="55">
        <v>2.7397999999999998</v>
      </c>
    </row>
    <row r="1514" spans="1:6">
      <c r="A1514" s="56">
        <v>40225</v>
      </c>
      <c r="B1514" s="55">
        <v>2.6728999999999998</v>
      </c>
      <c r="C1514" s="55">
        <v>2.8426999999999998</v>
      </c>
      <c r="D1514" s="55">
        <v>2.6619000000000002</v>
      </c>
      <c r="E1514" s="55">
        <v>2.8536999999999999</v>
      </c>
      <c r="F1514" s="55">
        <v>2.7397</v>
      </c>
    </row>
    <row r="1515" spans="1:6">
      <c r="A1515" s="56">
        <v>40226</v>
      </c>
      <c r="B1515" s="55">
        <v>2.6499000000000001</v>
      </c>
      <c r="C1515" s="55">
        <v>2.8182999999999998</v>
      </c>
      <c r="D1515" s="55">
        <v>2.6389999999999998</v>
      </c>
      <c r="E1515" s="55">
        <v>2.8290999999999999</v>
      </c>
      <c r="F1515" s="55">
        <v>2.7164000000000001</v>
      </c>
    </row>
    <row r="1516" spans="1:6">
      <c r="A1516" s="56">
        <v>40227</v>
      </c>
      <c r="B1516" s="55">
        <v>2.6522999999999999</v>
      </c>
      <c r="C1516" s="55">
        <v>2.8208000000000002</v>
      </c>
      <c r="D1516" s="55">
        <v>2.6414</v>
      </c>
      <c r="E1516" s="55">
        <v>2.8317000000000001</v>
      </c>
      <c r="F1516" s="55">
        <v>2.7183999999999999</v>
      </c>
    </row>
    <row r="1517" spans="1:6">
      <c r="A1517" s="56">
        <v>40228</v>
      </c>
      <c r="B1517" s="55">
        <v>2.6657999999999999</v>
      </c>
      <c r="C1517" s="55">
        <v>2.8351999999999999</v>
      </c>
      <c r="D1517" s="55">
        <v>2.6549</v>
      </c>
      <c r="E1517" s="55">
        <v>2.8460999999999999</v>
      </c>
      <c r="F1517" s="55">
        <v>2.7317</v>
      </c>
    </row>
    <row r="1518" spans="1:6">
      <c r="A1518" s="56">
        <v>40229</v>
      </c>
      <c r="B1518" s="55">
        <v>2.6657999999999999</v>
      </c>
      <c r="C1518" s="55">
        <v>2.8351999999999999</v>
      </c>
      <c r="D1518" s="55">
        <v>2.6549</v>
      </c>
      <c r="E1518" s="55">
        <v>2.8460999999999999</v>
      </c>
      <c r="F1518" s="55">
        <v>2.7317</v>
      </c>
    </row>
    <row r="1519" spans="1:6">
      <c r="A1519" s="56">
        <v>40230</v>
      </c>
      <c r="B1519" s="55">
        <v>2.6657999999999999</v>
      </c>
      <c r="C1519" s="55">
        <v>2.8351999999999999</v>
      </c>
      <c r="D1519" s="55">
        <v>2.6549</v>
      </c>
      <c r="E1519" s="55">
        <v>2.8460999999999999</v>
      </c>
      <c r="F1519" s="55">
        <v>2.7317</v>
      </c>
    </row>
    <row r="1520" spans="1:6">
      <c r="A1520" s="56">
        <v>40231</v>
      </c>
      <c r="B1520" s="55">
        <v>2.6387</v>
      </c>
      <c r="C1520" s="55">
        <v>2.8064</v>
      </c>
      <c r="D1520" s="55">
        <v>2.6278999999999999</v>
      </c>
      <c r="E1520" s="55">
        <v>2.8172000000000001</v>
      </c>
      <c r="F1520" s="55">
        <v>2.7044000000000001</v>
      </c>
    </row>
    <row r="1521" spans="1:6">
      <c r="A1521" s="56">
        <v>40232</v>
      </c>
      <c r="B1521" s="55">
        <v>2.6505999999999998</v>
      </c>
      <c r="C1521" s="55">
        <v>2.819</v>
      </c>
      <c r="D1521" s="55">
        <v>2.6396999999999999</v>
      </c>
      <c r="E1521" s="55">
        <v>2.8298999999999999</v>
      </c>
      <c r="F1521" s="55">
        <v>2.7162999999999999</v>
      </c>
    </row>
    <row r="1522" spans="1:6">
      <c r="A1522" s="56">
        <v>40233</v>
      </c>
      <c r="B1522" s="55">
        <v>2.6623999999999999</v>
      </c>
      <c r="C1522" s="55">
        <v>2.8315999999999999</v>
      </c>
      <c r="D1522" s="55">
        <v>2.6515</v>
      </c>
      <c r="E1522" s="55">
        <v>2.8424999999999998</v>
      </c>
      <c r="F1522" s="55">
        <v>2.7284999999999999</v>
      </c>
    </row>
    <row r="1523" spans="1:6">
      <c r="A1523" s="56">
        <v>40234</v>
      </c>
      <c r="B1523" s="55">
        <v>2.6593</v>
      </c>
      <c r="C1523" s="55">
        <v>2.8283</v>
      </c>
      <c r="D1523" s="55">
        <v>2.6484000000000001</v>
      </c>
      <c r="E1523" s="55">
        <v>2.8391999999999999</v>
      </c>
      <c r="F1523" s="55">
        <v>2.7254999999999998</v>
      </c>
    </row>
    <row r="1524" spans="1:6">
      <c r="A1524" s="56">
        <v>40235</v>
      </c>
      <c r="B1524" s="55">
        <v>2.6533000000000002</v>
      </c>
      <c r="C1524" s="55">
        <v>2.8220000000000001</v>
      </c>
      <c r="D1524" s="55">
        <v>2.6425000000000001</v>
      </c>
      <c r="E1524" s="55">
        <v>2.8328000000000002</v>
      </c>
      <c r="F1524" s="55">
        <v>2.7193999999999998</v>
      </c>
    </row>
    <row r="1525" spans="1:6">
      <c r="A1525" s="56">
        <v>40236</v>
      </c>
      <c r="B1525" s="55">
        <v>2.6533000000000002</v>
      </c>
      <c r="C1525" s="55">
        <v>2.8220000000000001</v>
      </c>
      <c r="D1525" s="55">
        <v>2.6425000000000001</v>
      </c>
      <c r="E1525" s="55">
        <v>2.8328000000000002</v>
      </c>
      <c r="F1525" s="55">
        <v>2.7193999999999998</v>
      </c>
    </row>
    <row r="1526" spans="1:6">
      <c r="A1526" s="56">
        <v>40237</v>
      </c>
      <c r="B1526" s="55">
        <v>2.6533000000000002</v>
      </c>
      <c r="C1526" s="55">
        <v>2.8220000000000001</v>
      </c>
      <c r="D1526" s="55">
        <v>2.6425000000000001</v>
      </c>
      <c r="E1526" s="55">
        <v>2.8328000000000002</v>
      </c>
      <c r="F1526" s="55">
        <v>2.7193999999999998</v>
      </c>
    </row>
    <row r="1527" spans="1:6">
      <c r="A1527" s="56">
        <v>40238</v>
      </c>
      <c r="B1527" s="55">
        <v>2.6316999999999999</v>
      </c>
      <c r="C1527" s="55">
        <v>2.7989000000000002</v>
      </c>
      <c r="D1527" s="55">
        <v>2.6208999999999998</v>
      </c>
      <c r="E1527" s="55">
        <v>2.8096999999999999</v>
      </c>
      <c r="F1527" s="55">
        <v>2.6981999999999999</v>
      </c>
    </row>
    <row r="1528" spans="1:6">
      <c r="A1528" s="56">
        <v>40239</v>
      </c>
      <c r="B1528" s="55">
        <v>2.6162000000000001</v>
      </c>
      <c r="C1528" s="55">
        <v>2.7825000000000002</v>
      </c>
      <c r="D1528" s="55">
        <v>2.6055000000000001</v>
      </c>
      <c r="E1528" s="55">
        <v>2.7932000000000001</v>
      </c>
      <c r="F1528" s="55">
        <v>2.6810999999999998</v>
      </c>
    </row>
    <row r="1529" spans="1:6">
      <c r="A1529" s="56">
        <v>40240</v>
      </c>
      <c r="B1529" s="55">
        <v>2.6122000000000001</v>
      </c>
      <c r="C1529" s="55">
        <v>2.7782</v>
      </c>
      <c r="D1529" s="55">
        <v>2.6015000000000001</v>
      </c>
      <c r="E1529" s="55">
        <v>2.7888999999999999</v>
      </c>
      <c r="F1529" s="55">
        <v>2.6775000000000002</v>
      </c>
    </row>
    <row r="1530" spans="1:6">
      <c r="A1530" s="56">
        <v>40241</v>
      </c>
      <c r="B1530" s="55">
        <v>2.6092</v>
      </c>
      <c r="C1530" s="55">
        <v>2.7749999999999999</v>
      </c>
      <c r="D1530" s="55">
        <v>2.5985</v>
      </c>
      <c r="E1530" s="55">
        <v>2.7856999999999998</v>
      </c>
      <c r="F1530" s="55">
        <v>2.6737000000000002</v>
      </c>
    </row>
    <row r="1531" spans="1:6">
      <c r="A1531" s="56">
        <v>40242</v>
      </c>
      <c r="B1531" s="55">
        <v>2.5975000000000001</v>
      </c>
      <c r="C1531" s="55">
        <v>2.7625999999999999</v>
      </c>
      <c r="D1531" s="55">
        <v>2.5869</v>
      </c>
      <c r="E1531" s="55">
        <v>2.7732000000000001</v>
      </c>
      <c r="F1531" s="55">
        <v>2.6621999999999999</v>
      </c>
    </row>
    <row r="1532" spans="1:6">
      <c r="A1532" s="56">
        <v>40243</v>
      </c>
      <c r="B1532" s="55">
        <v>2.5975000000000001</v>
      </c>
      <c r="C1532" s="55">
        <v>2.7625999999999999</v>
      </c>
      <c r="D1532" s="55">
        <v>2.5869</v>
      </c>
      <c r="E1532" s="55">
        <v>2.7732000000000001</v>
      </c>
      <c r="F1532" s="55">
        <v>2.6621999999999999</v>
      </c>
    </row>
    <row r="1533" spans="1:6">
      <c r="A1533" s="56">
        <v>40244</v>
      </c>
      <c r="B1533" s="55">
        <v>2.5975000000000001</v>
      </c>
      <c r="C1533" s="55">
        <v>2.7625999999999999</v>
      </c>
      <c r="D1533" s="55">
        <v>2.5869</v>
      </c>
      <c r="E1533" s="55">
        <v>2.7732000000000001</v>
      </c>
      <c r="F1533" s="55">
        <v>2.6621999999999999</v>
      </c>
    </row>
    <row r="1534" spans="1:6">
      <c r="A1534" s="56">
        <v>40245</v>
      </c>
      <c r="B1534" s="55">
        <v>2.5807000000000002</v>
      </c>
      <c r="C1534" s="55">
        <v>2.7446999999999999</v>
      </c>
      <c r="D1534" s="55">
        <v>2.5701999999999998</v>
      </c>
      <c r="E1534" s="55">
        <v>2.7553000000000001</v>
      </c>
      <c r="F1534" s="55">
        <v>2.6448</v>
      </c>
    </row>
    <row r="1535" spans="1:6">
      <c r="A1535" s="56">
        <v>40246</v>
      </c>
      <c r="B1535" s="55">
        <v>2.5798000000000001</v>
      </c>
      <c r="C1535" s="55">
        <v>2.7437</v>
      </c>
      <c r="D1535" s="55">
        <v>2.5691999999999999</v>
      </c>
      <c r="E1535" s="55">
        <v>2.7543000000000002</v>
      </c>
      <c r="F1535" s="55">
        <v>2.6440000000000001</v>
      </c>
    </row>
    <row r="1536" spans="1:6">
      <c r="A1536" s="56">
        <v>40247</v>
      </c>
      <c r="B1536" s="55">
        <v>2.5868000000000002</v>
      </c>
      <c r="C1536" s="55">
        <v>2.7511999999999999</v>
      </c>
      <c r="D1536" s="55">
        <v>2.5762</v>
      </c>
      <c r="E1536" s="55">
        <v>2.7618</v>
      </c>
      <c r="F1536" s="55">
        <v>2.6518000000000002</v>
      </c>
    </row>
    <row r="1537" spans="1:6">
      <c r="A1537" s="56">
        <v>40248</v>
      </c>
      <c r="B1537" s="55">
        <v>2.5958000000000001</v>
      </c>
      <c r="C1537" s="55">
        <v>2.7606999999999999</v>
      </c>
      <c r="D1537" s="55">
        <v>2.5851999999999999</v>
      </c>
      <c r="E1537" s="55">
        <v>2.7713999999999999</v>
      </c>
      <c r="F1537" s="55">
        <v>2.6604000000000001</v>
      </c>
    </row>
    <row r="1538" spans="1:6">
      <c r="A1538" s="56">
        <v>40249</v>
      </c>
      <c r="B1538" s="55">
        <v>2.5998999999999999</v>
      </c>
      <c r="C1538" s="55">
        <v>2.7650999999999999</v>
      </c>
      <c r="D1538" s="55">
        <v>2.5891999999999999</v>
      </c>
      <c r="E1538" s="55">
        <v>2.7757000000000001</v>
      </c>
      <c r="F1538" s="55">
        <v>2.6646000000000001</v>
      </c>
    </row>
    <row r="1539" spans="1:6">
      <c r="A1539" s="56">
        <v>40250</v>
      </c>
      <c r="B1539" s="55">
        <v>2.5998999999999999</v>
      </c>
      <c r="C1539" s="55">
        <v>2.7650999999999999</v>
      </c>
      <c r="D1539" s="55">
        <v>2.5891999999999999</v>
      </c>
      <c r="E1539" s="55">
        <v>2.7757000000000001</v>
      </c>
      <c r="F1539" s="55">
        <v>2.6646000000000001</v>
      </c>
    </row>
    <row r="1540" spans="1:6">
      <c r="A1540" s="56">
        <v>40251</v>
      </c>
      <c r="B1540" s="55">
        <v>2.5998999999999999</v>
      </c>
      <c r="C1540" s="55">
        <v>2.7650999999999999</v>
      </c>
      <c r="D1540" s="55">
        <v>2.5891999999999999</v>
      </c>
      <c r="E1540" s="55">
        <v>2.7757000000000001</v>
      </c>
      <c r="F1540" s="55">
        <v>2.6646000000000001</v>
      </c>
    </row>
    <row r="1541" spans="1:6">
      <c r="A1541" s="56">
        <v>40252</v>
      </c>
      <c r="B1541" s="55">
        <v>2.6049000000000002</v>
      </c>
      <c r="C1541" s="55">
        <v>2.7704</v>
      </c>
      <c r="D1541" s="55">
        <v>2.5941999999999998</v>
      </c>
      <c r="E1541" s="55">
        <v>2.7810999999999999</v>
      </c>
      <c r="F1541" s="55">
        <v>2.6692</v>
      </c>
    </row>
    <row r="1542" spans="1:6">
      <c r="A1542" s="56">
        <v>40253</v>
      </c>
      <c r="B1542" s="55">
        <v>2.6192000000000002</v>
      </c>
      <c r="C1542" s="55">
        <v>2.7856000000000001</v>
      </c>
      <c r="D1542" s="55">
        <v>2.6084999999999998</v>
      </c>
      <c r="E1542" s="55">
        <v>2.7964000000000002</v>
      </c>
      <c r="F1542" s="55">
        <v>2.6852</v>
      </c>
    </row>
    <row r="1543" spans="1:6">
      <c r="A1543" s="56">
        <v>40254</v>
      </c>
      <c r="B1543" s="55">
        <v>2.5960999999999999</v>
      </c>
      <c r="C1543" s="55">
        <v>2.7610999999999999</v>
      </c>
      <c r="D1543" s="55">
        <v>2.5855000000000001</v>
      </c>
      <c r="E1543" s="55">
        <v>2.7717000000000001</v>
      </c>
      <c r="F1543" s="55">
        <v>2.6608000000000001</v>
      </c>
    </row>
    <row r="1544" spans="1:6">
      <c r="A1544" s="56">
        <v>40255</v>
      </c>
      <c r="B1544" s="55">
        <v>2.6128999999999998</v>
      </c>
      <c r="C1544" s="55">
        <v>2.7789999999999999</v>
      </c>
      <c r="D1544" s="55">
        <v>2.6021999999999998</v>
      </c>
      <c r="E1544" s="55">
        <v>2.7896999999999998</v>
      </c>
      <c r="F1544" s="55">
        <v>2.6779999999999999</v>
      </c>
    </row>
    <row r="1545" spans="1:6">
      <c r="A1545" s="56">
        <v>40256</v>
      </c>
      <c r="B1545" s="55">
        <v>2.6293000000000002</v>
      </c>
      <c r="C1545" s="55">
        <v>2.7963</v>
      </c>
      <c r="D1545" s="55">
        <v>2.6185</v>
      </c>
      <c r="E1545" s="55">
        <v>2.8071000000000002</v>
      </c>
      <c r="F1545" s="55">
        <v>2.6945000000000001</v>
      </c>
    </row>
    <row r="1546" spans="1:6">
      <c r="A1546" s="56">
        <v>40257</v>
      </c>
      <c r="B1546" s="55">
        <v>2.6293000000000002</v>
      </c>
      <c r="C1546" s="55">
        <v>2.7963</v>
      </c>
      <c r="D1546" s="55">
        <v>2.6185</v>
      </c>
      <c r="E1546" s="55">
        <v>2.8071000000000002</v>
      </c>
      <c r="F1546" s="55">
        <v>2.6945000000000001</v>
      </c>
    </row>
    <row r="1547" spans="1:6">
      <c r="A1547" s="56">
        <v>40258</v>
      </c>
      <c r="B1547" s="55">
        <v>2.6293000000000002</v>
      </c>
      <c r="C1547" s="55">
        <v>2.7963</v>
      </c>
      <c r="D1547" s="55">
        <v>2.6185</v>
      </c>
      <c r="E1547" s="55">
        <v>2.8071000000000002</v>
      </c>
      <c r="F1547" s="55">
        <v>2.6945000000000001</v>
      </c>
    </row>
    <row r="1548" spans="1:6">
      <c r="A1548" s="56">
        <v>40259</v>
      </c>
      <c r="B1548" s="55">
        <v>2.6488999999999998</v>
      </c>
      <c r="C1548" s="55">
        <v>2.8172000000000001</v>
      </c>
      <c r="D1548" s="55">
        <v>2.6379999999999999</v>
      </c>
      <c r="E1548" s="55">
        <v>2.8281000000000001</v>
      </c>
      <c r="F1548" s="55">
        <v>2.7141000000000002</v>
      </c>
    </row>
    <row r="1549" spans="1:6">
      <c r="A1549" s="56">
        <v>40260</v>
      </c>
      <c r="B1549" s="55">
        <v>2.6480999999999999</v>
      </c>
      <c r="C1549" s="55">
        <v>2.8163999999999998</v>
      </c>
      <c r="D1549" s="55">
        <v>2.6373000000000002</v>
      </c>
      <c r="E1549" s="55">
        <v>2.8273000000000001</v>
      </c>
      <c r="F1549" s="55">
        <v>2.7138</v>
      </c>
    </row>
    <row r="1550" spans="1:6">
      <c r="A1550" s="56">
        <v>40261</v>
      </c>
      <c r="B1550" s="55">
        <v>2.6631</v>
      </c>
      <c r="C1550" s="55">
        <v>2.8323</v>
      </c>
      <c r="D1550" s="55">
        <v>2.6522000000000001</v>
      </c>
      <c r="E1550" s="55">
        <v>2.8431999999999999</v>
      </c>
      <c r="F1550" s="55">
        <v>2.7294</v>
      </c>
    </row>
    <row r="1551" spans="1:6">
      <c r="A1551" s="56">
        <v>40262</v>
      </c>
      <c r="B1551" s="55">
        <v>2.6634000000000002</v>
      </c>
      <c r="C1551" s="55">
        <v>2.8325999999999998</v>
      </c>
      <c r="D1551" s="55">
        <v>2.6524999999999999</v>
      </c>
      <c r="E1551" s="55">
        <v>2.8435999999999999</v>
      </c>
      <c r="F1551" s="55">
        <v>2.7305000000000001</v>
      </c>
    </row>
    <row r="1552" spans="1:6">
      <c r="A1552" s="56">
        <v>40263</v>
      </c>
      <c r="B1552" s="55">
        <v>2.6583000000000001</v>
      </c>
      <c r="C1552" s="55">
        <v>2.8271999999999999</v>
      </c>
      <c r="D1552" s="55">
        <v>2.6474000000000002</v>
      </c>
      <c r="E1552" s="55">
        <v>2.8380999999999998</v>
      </c>
      <c r="F1552" s="55">
        <v>2.7242000000000002</v>
      </c>
    </row>
    <row r="1553" spans="1:6">
      <c r="A1553" s="56">
        <v>40264</v>
      </c>
      <c r="B1553" s="55">
        <v>2.6583000000000001</v>
      </c>
      <c r="C1553" s="55">
        <v>2.8271999999999999</v>
      </c>
      <c r="D1553" s="55">
        <v>2.6474000000000002</v>
      </c>
      <c r="E1553" s="55">
        <v>2.8380999999999998</v>
      </c>
      <c r="F1553" s="55">
        <v>2.7242000000000002</v>
      </c>
    </row>
    <row r="1554" spans="1:6">
      <c r="A1554" s="56">
        <v>40265</v>
      </c>
      <c r="B1554" s="55">
        <v>2.6583000000000001</v>
      </c>
      <c r="C1554" s="55">
        <v>2.8271999999999999</v>
      </c>
      <c r="D1554" s="55">
        <v>2.6474000000000002</v>
      </c>
      <c r="E1554" s="55">
        <v>2.8380999999999998</v>
      </c>
      <c r="F1554" s="55">
        <v>2.7242000000000002</v>
      </c>
    </row>
    <row r="1555" spans="1:6">
      <c r="A1555" s="56">
        <v>40266</v>
      </c>
      <c r="B1555" s="55">
        <v>2.6604999999999999</v>
      </c>
      <c r="C1555" s="55">
        <v>2.8296000000000001</v>
      </c>
      <c r="D1555" s="55">
        <v>2.6496</v>
      </c>
      <c r="E1555" s="55">
        <v>2.8405</v>
      </c>
      <c r="F1555" s="55">
        <v>2.7267999999999999</v>
      </c>
    </row>
    <row r="1556" spans="1:6">
      <c r="A1556" s="56">
        <v>40267</v>
      </c>
      <c r="B1556" s="55">
        <v>2.6400999999999999</v>
      </c>
      <c r="C1556" s="55">
        <v>2.8079000000000001</v>
      </c>
      <c r="D1556" s="55">
        <v>2.6293000000000002</v>
      </c>
      <c r="E1556" s="55">
        <v>2.8187000000000002</v>
      </c>
      <c r="F1556" s="55">
        <v>2.7059000000000002</v>
      </c>
    </row>
    <row r="1557" spans="1:6">
      <c r="A1557" s="56">
        <v>40268</v>
      </c>
      <c r="B1557" s="55">
        <v>2.6389</v>
      </c>
      <c r="C1557" s="55">
        <v>2.8066</v>
      </c>
      <c r="D1557" s="55">
        <v>2.6280999999999999</v>
      </c>
      <c r="E1557" s="55">
        <v>2.8174000000000001</v>
      </c>
      <c r="F1557" s="55">
        <v>2.7048999999999999</v>
      </c>
    </row>
    <row r="1558" spans="1:6">
      <c r="A1558" s="56">
        <v>40269</v>
      </c>
      <c r="B1558" s="55">
        <v>2.6412</v>
      </c>
      <c r="C1558" s="55">
        <v>2.8090000000000002</v>
      </c>
      <c r="D1558" s="55">
        <v>2.6303000000000001</v>
      </c>
      <c r="E1558" s="55">
        <v>2.8197999999999999</v>
      </c>
      <c r="F1558" s="55">
        <v>2.7067000000000001</v>
      </c>
    </row>
    <row r="1559" spans="1:6">
      <c r="A1559" s="56">
        <v>40270</v>
      </c>
      <c r="B1559" s="55">
        <v>2.6227</v>
      </c>
      <c r="C1559" s="55">
        <v>2.7892999999999999</v>
      </c>
      <c r="D1559" s="55">
        <v>2.6118999999999999</v>
      </c>
      <c r="E1559" s="55">
        <v>2.8001</v>
      </c>
      <c r="F1559" s="55">
        <v>2.6882999999999999</v>
      </c>
    </row>
    <row r="1560" spans="1:6">
      <c r="A1560" s="56">
        <v>40271</v>
      </c>
      <c r="B1560" s="55">
        <v>2.6227</v>
      </c>
      <c r="C1560" s="55">
        <v>2.7892999999999999</v>
      </c>
      <c r="D1560" s="55">
        <v>2.6118999999999999</v>
      </c>
      <c r="E1560" s="55">
        <v>2.8001</v>
      </c>
      <c r="F1560" s="55">
        <v>2.6882999999999999</v>
      </c>
    </row>
    <row r="1561" spans="1:6">
      <c r="A1561" s="56">
        <v>40272</v>
      </c>
      <c r="B1561" s="55">
        <v>2.6227</v>
      </c>
      <c r="C1561" s="55">
        <v>2.7892999999999999</v>
      </c>
      <c r="D1561" s="55">
        <v>2.6118999999999999</v>
      </c>
      <c r="E1561" s="55">
        <v>2.8001</v>
      </c>
      <c r="F1561" s="55">
        <v>2.6882999999999999</v>
      </c>
    </row>
    <row r="1562" spans="1:6">
      <c r="A1562" s="56">
        <v>40273</v>
      </c>
      <c r="B1562" s="55">
        <v>2.6227</v>
      </c>
      <c r="C1562" s="55">
        <v>2.7892999999999999</v>
      </c>
      <c r="D1562" s="55">
        <v>2.6118999999999999</v>
      </c>
      <c r="E1562" s="55">
        <v>2.8001</v>
      </c>
      <c r="F1562" s="55">
        <v>2.6882999999999999</v>
      </c>
    </row>
    <row r="1563" spans="1:6">
      <c r="A1563" s="56">
        <v>40274</v>
      </c>
      <c r="B1563" s="55">
        <v>2.6183999999999998</v>
      </c>
      <c r="C1563" s="55">
        <v>2.7848000000000002</v>
      </c>
      <c r="D1563" s="55">
        <v>2.6076999999999999</v>
      </c>
      <c r="E1563" s="55">
        <v>2.7955000000000001</v>
      </c>
      <c r="F1563" s="55">
        <v>2.6836000000000002</v>
      </c>
    </row>
    <row r="1564" spans="1:6">
      <c r="A1564" s="56">
        <v>40275</v>
      </c>
      <c r="B1564" s="55">
        <v>2.6110000000000002</v>
      </c>
      <c r="C1564" s="55">
        <v>2.7768999999999999</v>
      </c>
      <c r="D1564" s="55">
        <v>2.6002999999999998</v>
      </c>
      <c r="E1564" s="55">
        <v>2.7875999999999999</v>
      </c>
      <c r="F1564" s="55">
        <v>2.6758000000000002</v>
      </c>
    </row>
    <row r="1565" spans="1:6">
      <c r="A1565" s="56">
        <v>40276</v>
      </c>
      <c r="B1565" s="55">
        <v>2.6126</v>
      </c>
      <c r="C1565" s="55">
        <v>2.7786</v>
      </c>
      <c r="D1565" s="55">
        <v>2.6019000000000001</v>
      </c>
      <c r="E1565" s="55">
        <v>2.7894000000000001</v>
      </c>
      <c r="F1565" s="55">
        <v>2.6772</v>
      </c>
    </row>
    <row r="1566" spans="1:6">
      <c r="A1566" s="56">
        <v>40277</v>
      </c>
      <c r="B1566" s="55">
        <v>2.6179999999999999</v>
      </c>
      <c r="C1566" s="55">
        <v>2.7843</v>
      </c>
      <c r="D1566" s="55">
        <v>2.6072000000000002</v>
      </c>
      <c r="E1566" s="55">
        <v>2.7949999999999999</v>
      </c>
      <c r="F1566" s="55">
        <v>2.6831999999999998</v>
      </c>
    </row>
    <row r="1567" spans="1:6">
      <c r="A1567" s="56">
        <v>40278</v>
      </c>
      <c r="B1567" s="55">
        <v>2.6179999999999999</v>
      </c>
      <c r="C1567" s="55">
        <v>2.7843</v>
      </c>
      <c r="D1567" s="55">
        <v>2.6072000000000002</v>
      </c>
      <c r="E1567" s="55">
        <v>2.7949999999999999</v>
      </c>
      <c r="F1567" s="55">
        <v>2.6831999999999998</v>
      </c>
    </row>
    <row r="1568" spans="1:6">
      <c r="A1568" s="56">
        <v>40279</v>
      </c>
      <c r="B1568" s="55">
        <v>2.6179999999999999</v>
      </c>
      <c r="C1568" s="55">
        <v>2.7843</v>
      </c>
      <c r="D1568" s="55">
        <v>2.6072000000000002</v>
      </c>
      <c r="E1568" s="55">
        <v>2.7949999999999999</v>
      </c>
      <c r="F1568" s="55">
        <v>2.6831999999999998</v>
      </c>
    </row>
    <row r="1569" spans="1:6">
      <c r="A1569" s="56">
        <v>40280</v>
      </c>
      <c r="B1569" s="55">
        <v>2.6181000000000001</v>
      </c>
      <c r="C1569" s="55">
        <v>2.7844000000000002</v>
      </c>
      <c r="D1569" s="55">
        <v>2.6073</v>
      </c>
      <c r="E1569" s="55">
        <v>2.7951999999999999</v>
      </c>
      <c r="F1569" s="55">
        <v>2.6833</v>
      </c>
    </row>
    <row r="1570" spans="1:6">
      <c r="A1570" s="56">
        <v>40281</v>
      </c>
      <c r="B1570" s="55">
        <v>2.6282000000000001</v>
      </c>
      <c r="C1570" s="55">
        <v>2.7951999999999999</v>
      </c>
      <c r="D1570" s="55">
        <v>2.6175000000000002</v>
      </c>
      <c r="E1570" s="55">
        <v>2.806</v>
      </c>
      <c r="F1570" s="55">
        <v>2.6932</v>
      </c>
    </row>
    <row r="1571" spans="1:6">
      <c r="A1571" s="56">
        <v>40282</v>
      </c>
      <c r="B1571" s="55">
        <v>2.6328</v>
      </c>
      <c r="C1571" s="55">
        <v>2.8001</v>
      </c>
      <c r="D1571" s="55">
        <v>2.6219999999999999</v>
      </c>
      <c r="E1571" s="55">
        <v>2.8109000000000002</v>
      </c>
      <c r="F1571" s="55">
        <v>2.6983000000000001</v>
      </c>
    </row>
    <row r="1572" spans="1:6">
      <c r="A1572" s="56">
        <v>40283</v>
      </c>
      <c r="B1572" s="55">
        <v>2.6265999999999998</v>
      </c>
      <c r="C1572" s="55">
        <v>2.7934999999999999</v>
      </c>
      <c r="D1572" s="55">
        <v>2.6158000000000001</v>
      </c>
      <c r="E1572" s="55">
        <v>2.8043</v>
      </c>
      <c r="F1572" s="55">
        <v>2.6922999999999999</v>
      </c>
    </row>
    <row r="1573" spans="1:6">
      <c r="A1573" s="56">
        <v>40284</v>
      </c>
      <c r="B1573" s="55">
        <v>2.6335999999999999</v>
      </c>
      <c r="C1573" s="55">
        <v>2.8010000000000002</v>
      </c>
      <c r="D1573" s="55">
        <v>2.6227999999999998</v>
      </c>
      <c r="E1573" s="55">
        <v>2.8117999999999999</v>
      </c>
      <c r="F1573" s="55">
        <v>2.6995</v>
      </c>
    </row>
    <row r="1574" spans="1:6">
      <c r="A1574" s="56">
        <v>40285</v>
      </c>
      <c r="B1574" s="55">
        <v>2.6335999999999999</v>
      </c>
      <c r="C1574" s="55">
        <v>2.8010000000000002</v>
      </c>
      <c r="D1574" s="55">
        <v>2.6227999999999998</v>
      </c>
      <c r="E1574" s="55">
        <v>2.8117999999999999</v>
      </c>
      <c r="F1574" s="55">
        <v>2.6995</v>
      </c>
    </row>
    <row r="1575" spans="1:6">
      <c r="A1575" s="56">
        <v>40286</v>
      </c>
      <c r="B1575" s="55">
        <v>2.6335999999999999</v>
      </c>
      <c r="C1575" s="55">
        <v>2.8010000000000002</v>
      </c>
      <c r="D1575" s="55">
        <v>2.6227999999999998</v>
      </c>
      <c r="E1575" s="55">
        <v>2.8117999999999999</v>
      </c>
      <c r="F1575" s="55">
        <v>2.6995</v>
      </c>
    </row>
    <row r="1576" spans="1:6">
      <c r="A1576" s="56">
        <v>40287</v>
      </c>
      <c r="B1576" s="55">
        <v>2.6513</v>
      </c>
      <c r="C1576" s="55">
        <v>2.8197999999999999</v>
      </c>
      <c r="D1576" s="55">
        <v>2.6404000000000001</v>
      </c>
      <c r="E1576" s="55">
        <v>2.8306</v>
      </c>
      <c r="F1576" s="55">
        <v>2.7176</v>
      </c>
    </row>
    <row r="1577" spans="1:6">
      <c r="A1577" s="56">
        <v>40288</v>
      </c>
      <c r="B1577" s="55">
        <v>2.6503999999999999</v>
      </c>
      <c r="C1577" s="55">
        <v>2.8188</v>
      </c>
      <c r="D1577" s="55">
        <v>2.6395</v>
      </c>
      <c r="E1577" s="55">
        <v>2.8296999999999999</v>
      </c>
      <c r="F1577" s="55">
        <v>2.7164000000000001</v>
      </c>
    </row>
    <row r="1578" spans="1:6">
      <c r="A1578" s="56">
        <v>40289</v>
      </c>
      <c r="B1578" s="55">
        <v>2.6366000000000001</v>
      </c>
      <c r="C1578" s="55">
        <v>2.8041999999999998</v>
      </c>
      <c r="D1578" s="55">
        <v>2.6257999999999999</v>
      </c>
      <c r="E1578" s="55">
        <v>2.8149999999999999</v>
      </c>
      <c r="F1578" s="55">
        <v>2.7023000000000001</v>
      </c>
    </row>
    <row r="1579" spans="1:6">
      <c r="A1579" s="56">
        <v>40290</v>
      </c>
      <c r="B1579" s="55">
        <v>2.6324000000000001</v>
      </c>
      <c r="C1579" s="55">
        <v>2.7995999999999999</v>
      </c>
      <c r="D1579" s="55">
        <v>2.6215999999999999</v>
      </c>
      <c r="E1579" s="55">
        <v>2.8104</v>
      </c>
      <c r="F1579" s="55">
        <v>2.6983999999999999</v>
      </c>
    </row>
    <row r="1580" spans="1:6">
      <c r="A1580" s="56">
        <v>40291</v>
      </c>
      <c r="B1580" s="55">
        <v>2.6478000000000002</v>
      </c>
      <c r="C1580" s="55">
        <v>2.8159999999999998</v>
      </c>
      <c r="D1580" s="55">
        <v>2.6368999999999998</v>
      </c>
      <c r="E1580" s="55">
        <v>2.8269000000000002</v>
      </c>
      <c r="F1580" s="55">
        <v>2.7136999999999998</v>
      </c>
    </row>
    <row r="1581" spans="1:6">
      <c r="A1581" s="56">
        <v>40292</v>
      </c>
      <c r="B1581" s="55">
        <v>2.6478000000000002</v>
      </c>
      <c r="C1581" s="55">
        <v>2.8159999999999998</v>
      </c>
      <c r="D1581" s="55">
        <v>2.6368999999999998</v>
      </c>
      <c r="E1581" s="55">
        <v>2.8269000000000002</v>
      </c>
      <c r="F1581" s="55">
        <v>2.7136999999999998</v>
      </c>
    </row>
    <row r="1582" spans="1:6">
      <c r="A1582" s="56">
        <v>40293</v>
      </c>
      <c r="B1582" s="55">
        <v>2.6478000000000002</v>
      </c>
      <c r="C1582" s="55">
        <v>2.8159999999999998</v>
      </c>
      <c r="D1582" s="55">
        <v>2.6368999999999998</v>
      </c>
      <c r="E1582" s="55">
        <v>2.8269000000000002</v>
      </c>
      <c r="F1582" s="55">
        <v>2.7136999999999998</v>
      </c>
    </row>
    <row r="1583" spans="1:6">
      <c r="A1583" s="56">
        <v>40294</v>
      </c>
      <c r="B1583" s="55">
        <v>2.6345000000000001</v>
      </c>
      <c r="C1583" s="55">
        <v>2.802</v>
      </c>
      <c r="D1583" s="55">
        <v>2.6236999999999999</v>
      </c>
      <c r="E1583" s="55">
        <v>2.8128000000000002</v>
      </c>
      <c r="F1583" s="55">
        <v>2.7006999999999999</v>
      </c>
    </row>
    <row r="1584" spans="1:6">
      <c r="A1584" s="56">
        <v>40295</v>
      </c>
      <c r="B1584" s="55">
        <v>2.66</v>
      </c>
      <c r="C1584" s="55">
        <v>2.8290000000000002</v>
      </c>
      <c r="D1584" s="55">
        <v>2.6490999999999998</v>
      </c>
      <c r="E1584" s="55">
        <v>2.8399000000000001</v>
      </c>
      <c r="F1584" s="55">
        <v>2.726</v>
      </c>
    </row>
    <row r="1585" spans="1:6">
      <c r="A1585" s="56">
        <v>40296</v>
      </c>
      <c r="B1585" s="55">
        <v>2.6779999999999999</v>
      </c>
      <c r="C1585" s="55">
        <v>2.8481999999999998</v>
      </c>
      <c r="D1585" s="55">
        <v>2.6669999999999998</v>
      </c>
      <c r="E1585" s="55">
        <v>2.8592</v>
      </c>
      <c r="F1585" s="55">
        <v>2.7444000000000002</v>
      </c>
    </row>
    <row r="1586" spans="1:6">
      <c r="A1586" s="56">
        <v>40297</v>
      </c>
      <c r="B1586" s="55">
        <v>2.6695000000000002</v>
      </c>
      <c r="C1586" s="55">
        <v>2.8391000000000002</v>
      </c>
      <c r="D1586" s="55">
        <v>2.6585999999999999</v>
      </c>
      <c r="E1586" s="55">
        <v>2.8500999999999999</v>
      </c>
      <c r="F1586" s="55">
        <v>2.7366999999999999</v>
      </c>
    </row>
    <row r="1587" spans="1:6">
      <c r="A1587" s="56">
        <v>40298</v>
      </c>
      <c r="B1587" s="55">
        <v>2.6533000000000002</v>
      </c>
      <c r="C1587" s="55">
        <v>2.8218999999999999</v>
      </c>
      <c r="D1587" s="55">
        <v>2.6423999999999999</v>
      </c>
      <c r="E1587" s="55">
        <v>2.8328000000000002</v>
      </c>
      <c r="F1587" s="55">
        <v>2.7189000000000001</v>
      </c>
    </row>
    <row r="1588" spans="1:6">
      <c r="A1588" s="56">
        <v>40299</v>
      </c>
      <c r="B1588" s="55">
        <v>2.6533000000000002</v>
      </c>
      <c r="C1588" s="55">
        <v>2.8218999999999999</v>
      </c>
      <c r="D1588" s="55">
        <v>2.6423999999999999</v>
      </c>
      <c r="E1588" s="55">
        <v>2.8328000000000002</v>
      </c>
      <c r="F1588" s="55">
        <v>2.7189000000000001</v>
      </c>
    </row>
    <row r="1589" spans="1:6">
      <c r="A1589" s="56">
        <v>40300</v>
      </c>
      <c r="B1589" s="55">
        <v>2.6533000000000002</v>
      </c>
      <c r="C1589" s="55">
        <v>2.8218999999999999</v>
      </c>
      <c r="D1589" s="55">
        <v>2.6423999999999999</v>
      </c>
      <c r="E1589" s="55">
        <v>2.8328000000000002</v>
      </c>
      <c r="F1589" s="55">
        <v>2.7189000000000001</v>
      </c>
    </row>
    <row r="1590" spans="1:6">
      <c r="A1590" s="56">
        <v>40301</v>
      </c>
      <c r="B1590" s="55">
        <v>2.6533000000000002</v>
      </c>
      <c r="C1590" s="55">
        <v>2.8218999999999999</v>
      </c>
      <c r="D1590" s="55">
        <v>2.6423999999999999</v>
      </c>
      <c r="E1590" s="55">
        <v>2.8328000000000002</v>
      </c>
      <c r="F1590" s="55">
        <v>2.7189000000000001</v>
      </c>
    </row>
    <row r="1591" spans="1:6">
      <c r="A1591" s="56">
        <v>40302</v>
      </c>
      <c r="B1591" s="55">
        <v>2.6897000000000002</v>
      </c>
      <c r="C1591" s="55">
        <v>2.8605999999999998</v>
      </c>
      <c r="D1591" s="55">
        <v>2.6785999999999999</v>
      </c>
      <c r="E1591" s="55">
        <v>2.8715999999999999</v>
      </c>
      <c r="F1591" s="55">
        <v>2.72</v>
      </c>
    </row>
    <row r="1592" spans="1:6">
      <c r="A1592" s="56">
        <v>40303</v>
      </c>
      <c r="B1592" s="55">
        <v>2.7524000000000002</v>
      </c>
      <c r="C1592" s="55">
        <v>2.9272999999999998</v>
      </c>
      <c r="D1592" s="55">
        <v>2.7410999999999999</v>
      </c>
      <c r="E1592" s="55">
        <v>2.9386000000000001</v>
      </c>
      <c r="F1592" s="55">
        <v>2.7442000000000002</v>
      </c>
    </row>
    <row r="1593" spans="1:6">
      <c r="A1593" s="56">
        <v>40304</v>
      </c>
      <c r="B1593" s="55">
        <v>2.7778999999999998</v>
      </c>
      <c r="C1593" s="55">
        <v>2.9544000000000001</v>
      </c>
      <c r="D1593" s="55">
        <v>2.7665000000000002</v>
      </c>
      <c r="E1593" s="55">
        <v>2.9658000000000002</v>
      </c>
      <c r="F1593" s="55">
        <v>2.8075999999999999</v>
      </c>
    </row>
    <row r="1594" spans="1:6">
      <c r="A1594" s="56">
        <v>40305</v>
      </c>
      <c r="B1594" s="55">
        <v>2.8666999999999998</v>
      </c>
      <c r="C1594" s="55">
        <v>3.0488</v>
      </c>
      <c r="D1594" s="55">
        <v>2.8549000000000002</v>
      </c>
      <c r="E1594" s="55">
        <v>3.0606</v>
      </c>
      <c r="F1594" s="55">
        <v>2.8458000000000001</v>
      </c>
    </row>
    <row r="1595" spans="1:6">
      <c r="A1595" s="56">
        <v>40306</v>
      </c>
      <c r="B1595" s="55">
        <v>2.8666999999999998</v>
      </c>
      <c r="C1595" s="55">
        <v>3.0488</v>
      </c>
      <c r="D1595" s="55">
        <v>2.8549000000000002</v>
      </c>
      <c r="E1595" s="55">
        <v>3.0606</v>
      </c>
      <c r="F1595" s="55">
        <v>2.8458000000000001</v>
      </c>
    </row>
    <row r="1596" spans="1:6">
      <c r="A1596" s="56">
        <v>40307</v>
      </c>
      <c r="B1596" s="55">
        <v>2.8666999999999998</v>
      </c>
      <c r="C1596" s="55">
        <v>3.0488</v>
      </c>
      <c r="D1596" s="55">
        <v>2.8549000000000002</v>
      </c>
      <c r="E1596" s="55">
        <v>3.0606</v>
      </c>
      <c r="F1596" s="55">
        <v>2.8458000000000001</v>
      </c>
    </row>
    <row r="1597" spans="1:6">
      <c r="A1597" s="56">
        <v>40308</v>
      </c>
      <c r="B1597" s="55">
        <v>2.7235</v>
      </c>
      <c r="C1597" s="55">
        <v>2.8965999999999998</v>
      </c>
      <c r="D1597" s="55">
        <v>2.7124000000000001</v>
      </c>
      <c r="E1597" s="55">
        <v>2.9077999999999999</v>
      </c>
      <c r="F1597" s="55">
        <v>2.9462999999999999</v>
      </c>
    </row>
    <row r="1598" spans="1:6">
      <c r="A1598" s="56">
        <v>40309</v>
      </c>
      <c r="B1598" s="55">
        <v>2.8083999999999998</v>
      </c>
      <c r="C1598" s="55">
        <v>2.9868999999999999</v>
      </c>
      <c r="D1598" s="55">
        <v>2.7968999999999999</v>
      </c>
      <c r="E1598" s="55">
        <v>2.9984000000000002</v>
      </c>
      <c r="F1598" s="55">
        <v>2.7968999999999999</v>
      </c>
    </row>
    <row r="1599" spans="1:6">
      <c r="A1599" s="56">
        <v>40310</v>
      </c>
      <c r="B1599" s="55">
        <v>2.7677</v>
      </c>
      <c r="C1599" s="55">
        <v>2.9434999999999998</v>
      </c>
      <c r="D1599" s="55">
        <v>2.7563</v>
      </c>
      <c r="E1599" s="55">
        <v>2.9548999999999999</v>
      </c>
      <c r="F1599" s="55">
        <v>2.8702000000000001</v>
      </c>
    </row>
    <row r="1600" spans="1:6">
      <c r="A1600" s="56">
        <v>40311</v>
      </c>
      <c r="B1600" s="55">
        <v>2.7361</v>
      </c>
      <c r="C1600" s="55">
        <v>2.9098999999999999</v>
      </c>
      <c r="D1600" s="55">
        <v>2.7248999999999999</v>
      </c>
      <c r="E1600" s="55">
        <v>2.9211999999999998</v>
      </c>
      <c r="F1600" s="55">
        <v>2.8290999999999999</v>
      </c>
    </row>
    <row r="1601" spans="1:6">
      <c r="A1601" s="56">
        <v>40312</v>
      </c>
      <c r="B1601" s="55">
        <v>2.7852000000000001</v>
      </c>
      <c r="C1601" s="55">
        <v>2.9622000000000002</v>
      </c>
      <c r="D1601" s="55">
        <v>2.7738</v>
      </c>
      <c r="E1601" s="55">
        <v>2.9735999999999998</v>
      </c>
      <c r="F1601" s="55">
        <v>2.8248000000000002</v>
      </c>
    </row>
    <row r="1602" spans="1:6">
      <c r="A1602" s="56">
        <v>40313</v>
      </c>
      <c r="B1602" s="55">
        <v>2.7852000000000001</v>
      </c>
      <c r="C1602" s="55">
        <v>2.9622000000000002</v>
      </c>
      <c r="D1602" s="55">
        <v>2.7738</v>
      </c>
      <c r="E1602" s="55">
        <v>2.9735999999999998</v>
      </c>
      <c r="F1602" s="55">
        <v>2.8248000000000002</v>
      </c>
    </row>
    <row r="1603" spans="1:6">
      <c r="A1603" s="56">
        <v>40314</v>
      </c>
      <c r="B1603" s="55">
        <v>2.7852000000000001</v>
      </c>
      <c r="C1603" s="55">
        <v>2.9622000000000002</v>
      </c>
      <c r="D1603" s="55">
        <v>2.7738</v>
      </c>
      <c r="E1603" s="55">
        <v>2.9735999999999998</v>
      </c>
      <c r="F1603" s="55">
        <v>2.8248000000000002</v>
      </c>
    </row>
    <row r="1604" spans="1:6">
      <c r="A1604" s="56">
        <v>40315</v>
      </c>
      <c r="B1604" s="55">
        <v>2.8068</v>
      </c>
      <c r="C1604" s="55">
        <v>2.9851999999999999</v>
      </c>
      <c r="D1604" s="55">
        <v>2.7953000000000001</v>
      </c>
      <c r="E1604" s="55">
        <v>2.9967000000000001</v>
      </c>
      <c r="F1604" s="55">
        <v>2.8428</v>
      </c>
    </row>
    <row r="1605" spans="1:6">
      <c r="A1605" s="56">
        <v>40316</v>
      </c>
      <c r="B1605" s="55">
        <v>2.7772999999999999</v>
      </c>
      <c r="C1605" s="55">
        <v>2.9537</v>
      </c>
      <c r="D1605" s="55">
        <v>2.7658999999999998</v>
      </c>
      <c r="E1605" s="55">
        <v>2.9651000000000001</v>
      </c>
      <c r="F1605" s="55">
        <v>2.8734999999999999</v>
      </c>
    </row>
    <row r="1606" spans="1:6">
      <c r="A1606" s="56">
        <v>40317</v>
      </c>
      <c r="B1606" s="55">
        <v>2.8332000000000002</v>
      </c>
      <c r="C1606" s="55">
        <v>3.0133000000000001</v>
      </c>
      <c r="D1606" s="55">
        <v>2.8216000000000001</v>
      </c>
      <c r="E1606" s="55">
        <v>3.0249000000000001</v>
      </c>
      <c r="F1606" s="55">
        <v>2.8549000000000002</v>
      </c>
    </row>
    <row r="1607" spans="1:6">
      <c r="A1607" s="56">
        <v>40318</v>
      </c>
      <c r="B1607" s="55">
        <v>2.8647999999999998</v>
      </c>
      <c r="C1607" s="55">
        <v>3.0468000000000002</v>
      </c>
      <c r="D1607" s="55">
        <v>2.8530000000000002</v>
      </c>
      <c r="E1607" s="55">
        <v>3.0586000000000002</v>
      </c>
      <c r="F1607" s="55">
        <v>2.9203000000000001</v>
      </c>
    </row>
    <row r="1608" spans="1:6">
      <c r="A1608" s="56">
        <v>40319</v>
      </c>
      <c r="B1608" s="55">
        <v>2.8167</v>
      </c>
      <c r="C1608" s="55">
        <v>2.9956999999999998</v>
      </c>
      <c r="D1608" s="55">
        <v>2.8050999999999999</v>
      </c>
      <c r="E1608" s="55">
        <v>3.0072000000000001</v>
      </c>
      <c r="F1608" s="55">
        <v>2.8879999999999999</v>
      </c>
    </row>
    <row r="1609" spans="1:6">
      <c r="A1609" s="56">
        <v>40320</v>
      </c>
      <c r="B1609" s="55">
        <v>2.8167</v>
      </c>
      <c r="C1609" s="55">
        <v>2.9956999999999998</v>
      </c>
      <c r="D1609" s="55">
        <v>2.8050999999999999</v>
      </c>
      <c r="E1609" s="55">
        <v>3.0072000000000001</v>
      </c>
      <c r="F1609" s="55">
        <v>2.8879999999999999</v>
      </c>
    </row>
    <row r="1610" spans="1:6">
      <c r="A1610" s="56">
        <v>40321</v>
      </c>
      <c r="B1610" s="55">
        <v>2.8167</v>
      </c>
      <c r="C1610" s="55">
        <v>2.9956999999999998</v>
      </c>
      <c r="D1610" s="55">
        <v>2.8050999999999999</v>
      </c>
      <c r="E1610" s="55">
        <v>3.0072000000000001</v>
      </c>
      <c r="F1610" s="55">
        <v>2.8879999999999999</v>
      </c>
    </row>
    <row r="1611" spans="1:6">
      <c r="A1611" s="56">
        <v>40322</v>
      </c>
      <c r="B1611" s="55">
        <v>2.7702</v>
      </c>
      <c r="C1611" s="55">
        <v>2.9462000000000002</v>
      </c>
      <c r="D1611" s="55">
        <v>2.7587999999999999</v>
      </c>
      <c r="E1611" s="55">
        <v>2.9575999999999998</v>
      </c>
      <c r="F1611" s="55">
        <v>2.8767</v>
      </c>
    </row>
    <row r="1612" spans="1:6">
      <c r="A1612" s="56">
        <v>40323</v>
      </c>
      <c r="B1612" s="55">
        <v>2.8530000000000002</v>
      </c>
      <c r="C1612" s="55">
        <v>3.0343</v>
      </c>
      <c r="D1612" s="55">
        <v>2.8412999999999999</v>
      </c>
      <c r="E1612" s="55">
        <v>3.0459999999999998</v>
      </c>
      <c r="F1612" s="55">
        <v>2.8544999999999998</v>
      </c>
    </row>
    <row r="1613" spans="1:6">
      <c r="A1613" s="56">
        <v>40324</v>
      </c>
      <c r="B1613" s="55">
        <v>2.8325</v>
      </c>
      <c r="C1613" s="55">
        <v>3.0125000000000002</v>
      </c>
      <c r="D1613" s="55">
        <v>2.8209</v>
      </c>
      <c r="E1613" s="55">
        <v>3.0240999999999998</v>
      </c>
      <c r="F1613" s="55">
        <v>2.9359000000000002</v>
      </c>
    </row>
    <row r="1614" spans="1:6">
      <c r="A1614" s="56">
        <v>40325</v>
      </c>
      <c r="B1614" s="55">
        <v>2.8155999999999999</v>
      </c>
      <c r="C1614" s="55">
        <v>2.9944999999999999</v>
      </c>
      <c r="D1614" s="55">
        <v>2.8041</v>
      </c>
      <c r="E1614" s="55">
        <v>3.0061</v>
      </c>
      <c r="F1614" s="55">
        <v>2.9032</v>
      </c>
    </row>
    <row r="1615" spans="1:6">
      <c r="A1615" s="56">
        <v>40326</v>
      </c>
      <c r="B1615" s="55">
        <v>2.7759999999999998</v>
      </c>
      <c r="C1615" s="55">
        <v>2.9523999999999999</v>
      </c>
      <c r="D1615" s="55">
        <v>2.7646000000000002</v>
      </c>
      <c r="E1615" s="55">
        <v>2.9638</v>
      </c>
      <c r="F1615" s="55">
        <v>2.8959999999999999</v>
      </c>
    </row>
    <row r="1616" spans="1:6">
      <c r="A1616" s="56">
        <v>40327</v>
      </c>
      <c r="B1616" s="55">
        <v>2.7759999999999998</v>
      </c>
      <c r="C1616" s="55">
        <v>2.9523999999999999</v>
      </c>
      <c r="D1616" s="55">
        <v>2.7646000000000002</v>
      </c>
      <c r="E1616" s="55">
        <v>2.9638</v>
      </c>
      <c r="F1616" s="55">
        <v>2.8959999999999999</v>
      </c>
    </row>
    <row r="1617" spans="1:6">
      <c r="A1617" s="56">
        <v>40328</v>
      </c>
      <c r="B1617" s="55">
        <v>2.7759999999999998</v>
      </c>
      <c r="C1617" s="55">
        <v>2.9523999999999999</v>
      </c>
      <c r="D1617" s="55">
        <v>2.7646000000000002</v>
      </c>
      <c r="E1617" s="55">
        <v>2.9638</v>
      </c>
      <c r="F1617" s="55">
        <v>2.8959999999999999</v>
      </c>
    </row>
    <row r="1618" spans="1:6">
      <c r="A1618" s="56">
        <v>40329</v>
      </c>
      <c r="B1618" s="55">
        <v>2.7936999999999999</v>
      </c>
      <c r="C1618" s="55">
        <v>2.9712999999999998</v>
      </c>
      <c r="D1618" s="55">
        <v>2.7823000000000002</v>
      </c>
      <c r="E1618" s="55">
        <v>2.9826999999999999</v>
      </c>
      <c r="F1618" s="55">
        <v>2.8311999999999999</v>
      </c>
    </row>
    <row r="1619" spans="1:6">
      <c r="A1619" s="56">
        <v>40330</v>
      </c>
      <c r="B1619" s="55">
        <v>2.8296999999999999</v>
      </c>
      <c r="C1619" s="55">
        <v>3.0095000000000001</v>
      </c>
      <c r="D1619" s="55">
        <v>2.8180999999999998</v>
      </c>
      <c r="E1619" s="55">
        <v>3.0211000000000001</v>
      </c>
      <c r="F1619" s="55">
        <v>2.8660999999999999</v>
      </c>
    </row>
    <row r="1620" spans="1:6">
      <c r="A1620" s="56">
        <v>40331</v>
      </c>
      <c r="B1620" s="55">
        <v>2.8363999999999998</v>
      </c>
      <c r="C1620" s="55">
        <v>3.0167000000000002</v>
      </c>
      <c r="D1620" s="55">
        <v>2.8248000000000002</v>
      </c>
      <c r="E1620" s="55">
        <v>3.0283000000000002</v>
      </c>
      <c r="F1620" s="55">
        <v>2.9028999999999998</v>
      </c>
    </row>
    <row r="1621" spans="1:6">
      <c r="A1621" s="56">
        <v>40332</v>
      </c>
      <c r="B1621" s="55">
        <v>2.8363999999999998</v>
      </c>
      <c r="C1621" s="55">
        <v>3.0167000000000002</v>
      </c>
      <c r="D1621" s="55">
        <v>2.8248000000000002</v>
      </c>
      <c r="E1621" s="55">
        <v>3.0283000000000002</v>
      </c>
      <c r="F1621" s="55">
        <v>2.9028999999999998</v>
      </c>
    </row>
    <row r="1622" spans="1:6">
      <c r="A1622" s="56">
        <v>40333</v>
      </c>
      <c r="B1622" s="55">
        <v>2.8530000000000002</v>
      </c>
      <c r="C1622" s="55">
        <v>3.0343</v>
      </c>
      <c r="D1622" s="55">
        <v>2.8412999999999999</v>
      </c>
      <c r="E1622" s="55">
        <v>3.0459999999999998</v>
      </c>
      <c r="F1622" s="55">
        <v>2.9064000000000001</v>
      </c>
    </row>
    <row r="1623" spans="1:6">
      <c r="A1623" s="56">
        <v>40334</v>
      </c>
      <c r="B1623" s="55">
        <v>2.8530000000000002</v>
      </c>
      <c r="C1623" s="55">
        <v>3.0343</v>
      </c>
      <c r="D1623" s="55">
        <v>2.8412999999999999</v>
      </c>
      <c r="E1623" s="55">
        <v>3.0459999999999998</v>
      </c>
      <c r="F1623" s="55">
        <v>2.9064000000000001</v>
      </c>
    </row>
    <row r="1624" spans="1:6">
      <c r="A1624" s="56">
        <v>40335</v>
      </c>
      <c r="B1624" s="55">
        <v>2.8530000000000002</v>
      </c>
      <c r="C1624" s="55">
        <v>3.0343</v>
      </c>
      <c r="D1624" s="55">
        <v>2.8412999999999999</v>
      </c>
      <c r="E1624" s="55">
        <v>3.0459999999999998</v>
      </c>
      <c r="F1624" s="55">
        <v>2.9064000000000001</v>
      </c>
    </row>
    <row r="1625" spans="1:6">
      <c r="A1625" s="56">
        <v>40336</v>
      </c>
      <c r="B1625" s="55">
        <v>2.9394</v>
      </c>
      <c r="C1625" s="55">
        <v>3.1261999999999999</v>
      </c>
      <c r="D1625" s="55">
        <v>2.9274</v>
      </c>
      <c r="E1625" s="55">
        <v>3.1381999999999999</v>
      </c>
      <c r="F1625" s="55">
        <v>2.9125000000000001</v>
      </c>
    </row>
    <row r="1626" spans="1:6">
      <c r="A1626" s="56">
        <v>40337</v>
      </c>
      <c r="B1626" s="55">
        <v>2.9096000000000002</v>
      </c>
      <c r="C1626" s="55">
        <v>3.0945</v>
      </c>
      <c r="D1626" s="55">
        <v>2.8976999999999999</v>
      </c>
      <c r="E1626" s="55">
        <v>3.1063999999999998</v>
      </c>
      <c r="F1626" s="55">
        <v>2.9980000000000002</v>
      </c>
    </row>
    <row r="1627" spans="1:6">
      <c r="A1627" s="56">
        <v>40338</v>
      </c>
      <c r="B1627" s="55">
        <v>2.9121999999999999</v>
      </c>
      <c r="C1627" s="55">
        <v>3.0973000000000002</v>
      </c>
      <c r="D1627" s="55">
        <v>2.9003000000000001</v>
      </c>
      <c r="E1627" s="55">
        <v>3.1092</v>
      </c>
      <c r="F1627" s="55">
        <v>3.0059</v>
      </c>
    </row>
    <row r="1628" spans="1:6">
      <c r="A1628" s="56">
        <v>40339</v>
      </c>
      <c r="B1628" s="55">
        <v>2.9239000000000002</v>
      </c>
      <c r="C1628" s="55">
        <v>3.1097000000000001</v>
      </c>
      <c r="D1628" s="55">
        <v>2.9119999999999999</v>
      </c>
      <c r="E1628" s="55">
        <v>3.1217000000000001</v>
      </c>
      <c r="F1628" s="55">
        <v>2.996</v>
      </c>
    </row>
    <row r="1629" spans="1:6">
      <c r="A1629" s="56">
        <v>40340</v>
      </c>
      <c r="B1629" s="55">
        <v>2.8725999999999998</v>
      </c>
      <c r="C1629" s="55">
        <v>3.0550999999999999</v>
      </c>
      <c r="D1629" s="55">
        <v>2.8607999999999998</v>
      </c>
      <c r="E1629" s="55">
        <v>3.0669</v>
      </c>
      <c r="F1629" s="55">
        <v>2.9927000000000001</v>
      </c>
    </row>
    <row r="1630" spans="1:6">
      <c r="A1630" s="56">
        <v>40341</v>
      </c>
      <c r="B1630" s="55">
        <v>2.8725999999999998</v>
      </c>
      <c r="C1630" s="55">
        <v>3.0550999999999999</v>
      </c>
      <c r="D1630" s="55">
        <v>2.8607999999999998</v>
      </c>
      <c r="E1630" s="55">
        <v>3.0669</v>
      </c>
      <c r="F1630" s="55">
        <v>2.9927000000000001</v>
      </c>
    </row>
    <row r="1631" spans="1:6">
      <c r="A1631" s="56">
        <v>40342</v>
      </c>
      <c r="B1631" s="55">
        <v>2.8725999999999998</v>
      </c>
      <c r="C1631" s="55">
        <v>3.0550999999999999</v>
      </c>
      <c r="D1631" s="55">
        <v>2.8607999999999998</v>
      </c>
      <c r="E1631" s="55">
        <v>3.0669</v>
      </c>
      <c r="F1631" s="55">
        <v>2.9927000000000001</v>
      </c>
    </row>
    <row r="1632" spans="1:6">
      <c r="A1632" s="56">
        <v>40343</v>
      </c>
      <c r="B1632" s="55">
        <v>2.8607</v>
      </c>
      <c r="C1632" s="55">
        <v>3.0425</v>
      </c>
      <c r="D1632" s="55">
        <v>2.8490000000000002</v>
      </c>
      <c r="E1632" s="55">
        <v>3.0541999999999998</v>
      </c>
      <c r="F1632" s="55">
        <v>2.9565999999999999</v>
      </c>
    </row>
    <row r="1633" spans="1:6">
      <c r="A1633" s="56">
        <v>40344</v>
      </c>
      <c r="B1633" s="55">
        <v>2.8650000000000002</v>
      </c>
      <c r="C1633" s="55">
        <v>3.0470999999999999</v>
      </c>
      <c r="D1633" s="55">
        <v>2.8532999999999999</v>
      </c>
      <c r="E1633" s="55">
        <v>3.0588000000000002</v>
      </c>
      <c r="F1633" s="55">
        <v>2.9378000000000002</v>
      </c>
    </row>
    <row r="1634" spans="1:6">
      <c r="A1634" s="56">
        <v>40345</v>
      </c>
      <c r="B1634" s="55">
        <v>2.847</v>
      </c>
      <c r="C1634" s="55">
        <v>3.0278999999999998</v>
      </c>
      <c r="D1634" s="55">
        <v>2.8353000000000002</v>
      </c>
      <c r="E1634" s="55">
        <v>3.0396000000000001</v>
      </c>
      <c r="F1634" s="55">
        <v>2.9171</v>
      </c>
    </row>
    <row r="1635" spans="1:6">
      <c r="A1635" s="56">
        <v>40346</v>
      </c>
      <c r="B1635" s="55">
        <v>2.8704000000000001</v>
      </c>
      <c r="C1635" s="55">
        <v>3.0528</v>
      </c>
      <c r="D1635" s="55">
        <v>2.8586</v>
      </c>
      <c r="E1635" s="55">
        <v>3.0644999999999998</v>
      </c>
      <c r="F1635" s="55">
        <v>2.9215</v>
      </c>
    </row>
    <row r="1636" spans="1:6">
      <c r="A1636" s="56">
        <v>40347</v>
      </c>
      <c r="B1636" s="55">
        <v>2.8862000000000001</v>
      </c>
      <c r="C1636" s="55">
        <v>3.0695999999999999</v>
      </c>
      <c r="D1636" s="55">
        <v>2.8744000000000001</v>
      </c>
      <c r="E1636" s="55">
        <v>3.0815000000000001</v>
      </c>
      <c r="F1636" s="55">
        <v>2.9634</v>
      </c>
    </row>
    <row r="1637" spans="1:6">
      <c r="A1637" s="56">
        <v>40348</v>
      </c>
      <c r="B1637" s="55">
        <v>2.8862000000000001</v>
      </c>
      <c r="C1637" s="55">
        <v>3.0695999999999999</v>
      </c>
      <c r="D1637" s="55">
        <v>2.8744000000000001</v>
      </c>
      <c r="E1637" s="55">
        <v>3.0815000000000001</v>
      </c>
      <c r="F1637" s="55">
        <v>2.9634</v>
      </c>
    </row>
    <row r="1638" spans="1:6">
      <c r="A1638" s="56">
        <v>40349</v>
      </c>
      <c r="B1638" s="55">
        <v>2.8862000000000001</v>
      </c>
      <c r="C1638" s="55">
        <v>3.0695999999999999</v>
      </c>
      <c r="D1638" s="55">
        <v>2.8744000000000001</v>
      </c>
      <c r="E1638" s="55">
        <v>3.0815000000000001</v>
      </c>
      <c r="F1638" s="55">
        <v>2.9634</v>
      </c>
    </row>
    <row r="1639" spans="1:6">
      <c r="A1639" s="56">
        <v>40350</v>
      </c>
      <c r="B1639" s="55">
        <v>2.8542000000000001</v>
      </c>
      <c r="C1639" s="55">
        <v>3.0354999999999999</v>
      </c>
      <c r="D1639" s="55">
        <v>2.8424999999999998</v>
      </c>
      <c r="E1639" s="55">
        <v>3.0472000000000001</v>
      </c>
      <c r="F1639" s="55">
        <v>2.9596</v>
      </c>
    </row>
    <row r="1640" spans="1:6">
      <c r="A1640" s="56">
        <v>40351</v>
      </c>
      <c r="B1640" s="55">
        <v>2.8835000000000002</v>
      </c>
      <c r="C1640" s="55">
        <v>3.0667</v>
      </c>
      <c r="D1640" s="55">
        <v>2.8717000000000001</v>
      </c>
      <c r="E1640" s="55">
        <v>3.0785999999999998</v>
      </c>
      <c r="F1640" s="55">
        <v>2.9357000000000002</v>
      </c>
    </row>
    <row r="1641" spans="1:6">
      <c r="A1641" s="56">
        <v>40352</v>
      </c>
      <c r="B1641" s="55">
        <v>2.9214000000000002</v>
      </c>
      <c r="C1641" s="55">
        <v>3.1070000000000002</v>
      </c>
      <c r="D1641" s="55">
        <v>2.9094000000000002</v>
      </c>
      <c r="E1641" s="55">
        <v>3.1190000000000002</v>
      </c>
      <c r="F1641" s="55">
        <v>2.9708999999999999</v>
      </c>
    </row>
    <row r="1642" spans="1:6">
      <c r="A1642" s="56">
        <v>40353</v>
      </c>
      <c r="B1642" s="55">
        <v>2.9121000000000001</v>
      </c>
      <c r="C1642" s="55">
        <v>3.0971000000000002</v>
      </c>
      <c r="D1642" s="55">
        <v>2.9001000000000001</v>
      </c>
      <c r="E1642" s="55">
        <v>3.1091000000000002</v>
      </c>
      <c r="F1642" s="55">
        <v>2.9843999999999999</v>
      </c>
    </row>
    <row r="1643" spans="1:6">
      <c r="A1643" s="56">
        <v>40354</v>
      </c>
      <c r="B1643" s="55">
        <v>2.9584000000000001</v>
      </c>
      <c r="C1643" s="55">
        <v>3.1463999999999999</v>
      </c>
      <c r="D1643" s="55">
        <v>2.9462999999999999</v>
      </c>
      <c r="E1643" s="55">
        <v>3.1585000000000001</v>
      </c>
      <c r="F1643" s="55">
        <v>3.0112000000000001</v>
      </c>
    </row>
    <row r="1644" spans="1:6">
      <c r="A1644" s="56">
        <v>40355</v>
      </c>
      <c r="B1644" s="55">
        <v>2.9584000000000001</v>
      </c>
      <c r="C1644" s="55">
        <v>3.1463999999999999</v>
      </c>
      <c r="D1644" s="55">
        <v>2.9462999999999999</v>
      </c>
      <c r="E1644" s="55">
        <v>3.1585000000000001</v>
      </c>
      <c r="F1644" s="55">
        <v>3.0112000000000001</v>
      </c>
    </row>
    <row r="1645" spans="1:6">
      <c r="A1645" s="56">
        <v>40356</v>
      </c>
      <c r="B1645" s="55">
        <v>2.9584000000000001</v>
      </c>
      <c r="C1645" s="55">
        <v>3.1463999999999999</v>
      </c>
      <c r="D1645" s="55">
        <v>2.9462999999999999</v>
      </c>
      <c r="E1645" s="55">
        <v>3.1585000000000001</v>
      </c>
      <c r="F1645" s="55">
        <v>3.0112000000000001</v>
      </c>
    </row>
    <row r="1646" spans="1:6">
      <c r="A1646" s="56">
        <v>40357</v>
      </c>
      <c r="B1646" s="55">
        <v>2.9655999999999998</v>
      </c>
      <c r="C1646" s="55">
        <v>3.1539999999999999</v>
      </c>
      <c r="D1646" s="55">
        <v>2.9533999999999998</v>
      </c>
      <c r="E1646" s="55">
        <v>3.1661999999999999</v>
      </c>
      <c r="F1646" s="55">
        <v>3.0552000000000001</v>
      </c>
    </row>
    <row r="1647" spans="1:6">
      <c r="A1647" s="56">
        <v>40358</v>
      </c>
      <c r="B1647" s="55">
        <v>3.0564</v>
      </c>
      <c r="C1647" s="55">
        <v>3.2505999999999999</v>
      </c>
      <c r="D1647" s="55">
        <v>3.0438999999999998</v>
      </c>
      <c r="E1647" s="55">
        <v>3.2631999999999999</v>
      </c>
      <c r="F1647" s="55">
        <v>3.0623</v>
      </c>
    </row>
    <row r="1648" spans="1:6">
      <c r="A1648" s="56">
        <v>40359</v>
      </c>
      <c r="B1648" s="55">
        <v>3.0486</v>
      </c>
      <c r="C1648" s="55">
        <v>3.2423000000000002</v>
      </c>
      <c r="D1648" s="55">
        <v>3.0360999999999998</v>
      </c>
      <c r="E1648" s="55">
        <v>3.2547999999999999</v>
      </c>
      <c r="F1648" s="55">
        <v>3.1337000000000002</v>
      </c>
    </row>
    <row r="1649" spans="1:6">
      <c r="A1649" s="56">
        <v>40360</v>
      </c>
      <c r="B1649" s="55">
        <v>3.0893000000000002</v>
      </c>
      <c r="C1649" s="55">
        <v>3.2856000000000001</v>
      </c>
      <c r="D1649" s="55">
        <v>3.0766</v>
      </c>
      <c r="E1649" s="55">
        <v>3.2982</v>
      </c>
      <c r="F1649" s="55">
        <v>3.1345000000000001</v>
      </c>
    </row>
    <row r="1650" spans="1:6">
      <c r="A1650" s="56">
        <v>40361</v>
      </c>
      <c r="B1650" s="55">
        <v>3.0529999999999999</v>
      </c>
      <c r="C1650" s="55">
        <v>3.2469999999999999</v>
      </c>
      <c r="D1650" s="55">
        <v>3.0405000000000002</v>
      </c>
      <c r="E1650" s="55">
        <v>3.2595000000000001</v>
      </c>
      <c r="F1650" s="55">
        <v>3.1501000000000001</v>
      </c>
    </row>
    <row r="1651" spans="1:6">
      <c r="A1651" s="56">
        <v>40362</v>
      </c>
      <c r="B1651" s="55">
        <v>3.0529999999999999</v>
      </c>
      <c r="C1651" s="55">
        <v>3.2469999999999999</v>
      </c>
      <c r="D1651" s="55">
        <v>3.0405000000000002</v>
      </c>
      <c r="E1651" s="55">
        <v>3.2595000000000001</v>
      </c>
      <c r="F1651" s="55">
        <v>3.1501000000000001</v>
      </c>
    </row>
    <row r="1652" spans="1:6">
      <c r="A1652" s="56">
        <v>40363</v>
      </c>
      <c r="B1652" s="55">
        <v>3.0529999999999999</v>
      </c>
      <c r="C1652" s="55">
        <v>3.2469999999999999</v>
      </c>
      <c r="D1652" s="55">
        <v>3.0405000000000002</v>
      </c>
      <c r="E1652" s="55">
        <v>3.2595000000000001</v>
      </c>
      <c r="F1652" s="55">
        <v>3.1501000000000001</v>
      </c>
    </row>
    <row r="1653" spans="1:6">
      <c r="A1653" s="56">
        <v>40364</v>
      </c>
      <c r="B1653" s="55">
        <v>3.0127000000000002</v>
      </c>
      <c r="C1653" s="55">
        <v>3.2040999999999999</v>
      </c>
      <c r="D1653" s="55">
        <v>3.0003000000000002</v>
      </c>
      <c r="E1653" s="55">
        <v>3.2164999999999999</v>
      </c>
      <c r="F1653" s="55">
        <v>3.1025999999999998</v>
      </c>
    </row>
    <row r="1654" spans="1:6">
      <c r="A1654" s="56">
        <v>40365</v>
      </c>
      <c r="B1654" s="55">
        <v>3.0215999999999998</v>
      </c>
      <c r="C1654" s="55">
        <v>3.2136</v>
      </c>
      <c r="D1654" s="55">
        <v>3.0091999999999999</v>
      </c>
      <c r="E1654" s="55">
        <v>3.226</v>
      </c>
      <c r="F1654" s="55">
        <v>3.0882999999999998</v>
      </c>
    </row>
    <row r="1655" spans="1:6">
      <c r="A1655" s="56">
        <v>40366</v>
      </c>
      <c r="B1655" s="55">
        <v>3.0019999999999998</v>
      </c>
      <c r="C1655" s="55">
        <v>3.1928000000000001</v>
      </c>
      <c r="D1655" s="55">
        <v>2.9897</v>
      </c>
      <c r="E1655" s="55">
        <v>3.2050999999999998</v>
      </c>
      <c r="F1655" s="55">
        <v>3.0771000000000002</v>
      </c>
    </row>
    <row r="1656" spans="1:6">
      <c r="A1656" s="56">
        <v>40367</v>
      </c>
      <c r="B1656" s="55">
        <v>2.9906999999999999</v>
      </c>
      <c r="C1656" s="55">
        <v>3.1806999999999999</v>
      </c>
      <c r="D1656" s="55">
        <v>2.9784000000000002</v>
      </c>
      <c r="E1656" s="55">
        <v>3.1930000000000001</v>
      </c>
      <c r="F1656" s="55">
        <v>3.0964999999999998</v>
      </c>
    </row>
    <row r="1657" spans="1:6">
      <c r="A1657" s="56">
        <v>40368</v>
      </c>
      <c r="B1657" s="55">
        <v>2.9765000000000001</v>
      </c>
      <c r="C1657" s="55">
        <v>3.1656</v>
      </c>
      <c r="D1657" s="55">
        <v>2.9643000000000002</v>
      </c>
      <c r="E1657" s="55">
        <v>3.1778</v>
      </c>
      <c r="F1657" s="55">
        <v>3.0626000000000002</v>
      </c>
    </row>
    <row r="1658" spans="1:6">
      <c r="A1658" s="56">
        <v>40369</v>
      </c>
      <c r="B1658" s="55">
        <v>2.9765000000000001</v>
      </c>
      <c r="C1658" s="55">
        <v>3.1656</v>
      </c>
      <c r="D1658" s="55">
        <v>2.9643000000000002</v>
      </c>
      <c r="E1658" s="55">
        <v>3.1778</v>
      </c>
      <c r="F1658" s="55">
        <v>3.0626000000000002</v>
      </c>
    </row>
    <row r="1659" spans="1:6">
      <c r="A1659" s="56">
        <v>40370</v>
      </c>
      <c r="B1659" s="55">
        <v>2.9765000000000001</v>
      </c>
      <c r="C1659" s="55">
        <v>3.1656</v>
      </c>
      <c r="D1659" s="55">
        <v>2.9643000000000002</v>
      </c>
      <c r="E1659" s="55">
        <v>3.1778</v>
      </c>
      <c r="F1659" s="55">
        <v>3.0626000000000002</v>
      </c>
    </row>
    <row r="1660" spans="1:6">
      <c r="A1660" s="56">
        <v>40371</v>
      </c>
      <c r="B1660" s="55">
        <v>2.9866000000000001</v>
      </c>
      <c r="C1660" s="55">
        <v>3.1764000000000001</v>
      </c>
      <c r="D1660" s="55">
        <v>2.9744000000000002</v>
      </c>
      <c r="E1660" s="55">
        <v>3.1886999999999999</v>
      </c>
      <c r="F1660" s="55">
        <v>3.0407999999999999</v>
      </c>
    </row>
    <row r="1661" spans="1:6">
      <c r="A1661" s="56">
        <v>40372</v>
      </c>
      <c r="B1661" s="55">
        <v>2.9821</v>
      </c>
      <c r="C1661" s="55">
        <v>3.1716000000000002</v>
      </c>
      <c r="D1661" s="55">
        <v>2.9699</v>
      </c>
      <c r="E1661" s="55">
        <v>3.1838000000000002</v>
      </c>
      <c r="F1661" s="55">
        <v>3.0491000000000001</v>
      </c>
    </row>
    <row r="1662" spans="1:6">
      <c r="A1662" s="56">
        <v>40373</v>
      </c>
      <c r="B1662" s="55">
        <v>2.9439000000000002</v>
      </c>
      <c r="C1662" s="55">
        <v>3.1309999999999998</v>
      </c>
      <c r="D1662" s="55">
        <v>2.9319000000000002</v>
      </c>
      <c r="E1662" s="55">
        <v>3.1431</v>
      </c>
      <c r="F1662" s="55">
        <v>3.0575999999999999</v>
      </c>
    </row>
    <row r="1663" spans="1:6">
      <c r="A1663" s="56">
        <v>40374</v>
      </c>
      <c r="B1663" s="55">
        <v>2.9577</v>
      </c>
      <c r="C1663" s="55">
        <v>3.1456</v>
      </c>
      <c r="D1663" s="55">
        <v>2.9456000000000002</v>
      </c>
      <c r="E1663" s="55">
        <v>3.1577000000000002</v>
      </c>
      <c r="F1663" s="55">
        <v>3.0158</v>
      </c>
    </row>
    <row r="1664" spans="1:6">
      <c r="A1664" s="56">
        <v>40375</v>
      </c>
      <c r="B1664" s="55">
        <v>2.9529999999999998</v>
      </c>
      <c r="C1664" s="55">
        <v>3.1406999999999998</v>
      </c>
      <c r="D1664" s="55">
        <v>2.9409000000000001</v>
      </c>
      <c r="E1664" s="55">
        <v>3.1528</v>
      </c>
      <c r="F1664" s="55">
        <v>3.0264000000000002</v>
      </c>
    </row>
    <row r="1665" spans="1:6">
      <c r="A1665" s="56">
        <v>40376</v>
      </c>
      <c r="B1665" s="55">
        <v>2.9529999999999998</v>
      </c>
      <c r="C1665" s="55">
        <v>3.1406999999999998</v>
      </c>
      <c r="D1665" s="55">
        <v>2.9409000000000001</v>
      </c>
      <c r="E1665" s="55">
        <v>3.1528</v>
      </c>
      <c r="F1665" s="55">
        <v>3.0264000000000002</v>
      </c>
    </row>
    <row r="1666" spans="1:6">
      <c r="A1666" s="56">
        <v>40377</v>
      </c>
      <c r="B1666" s="55">
        <v>2.9529999999999998</v>
      </c>
      <c r="C1666" s="55">
        <v>3.1406999999999998</v>
      </c>
      <c r="D1666" s="55">
        <v>2.9409000000000001</v>
      </c>
      <c r="E1666" s="55">
        <v>3.1528</v>
      </c>
      <c r="F1666" s="55">
        <v>3.0264000000000002</v>
      </c>
    </row>
    <row r="1667" spans="1:6">
      <c r="A1667" s="56">
        <v>40378</v>
      </c>
      <c r="B1667" s="55">
        <v>2.9843000000000002</v>
      </c>
      <c r="C1667" s="55">
        <v>3.1739000000000002</v>
      </c>
      <c r="D1667" s="55">
        <v>2.972</v>
      </c>
      <c r="E1667" s="55">
        <v>3.1861000000000002</v>
      </c>
      <c r="F1667" s="55">
        <v>3.0326</v>
      </c>
    </row>
    <row r="1668" spans="1:6">
      <c r="A1668" s="56">
        <v>40379</v>
      </c>
      <c r="B1668" s="55">
        <v>2.9704999999999999</v>
      </c>
      <c r="C1668" s="55">
        <v>3.1593</v>
      </c>
      <c r="D1668" s="55">
        <v>2.9582999999999999</v>
      </c>
      <c r="E1668" s="55">
        <v>3.1714000000000002</v>
      </c>
      <c r="F1668" s="55">
        <v>3.0346000000000002</v>
      </c>
    </row>
    <row r="1669" spans="1:6">
      <c r="A1669" s="56">
        <v>40380</v>
      </c>
      <c r="B1669" s="55">
        <v>2.9502999999999999</v>
      </c>
      <c r="C1669" s="55">
        <v>3.1377999999999999</v>
      </c>
      <c r="D1669" s="55">
        <v>2.9382000000000001</v>
      </c>
      <c r="E1669" s="55">
        <v>3.1499000000000001</v>
      </c>
      <c r="F1669" s="55">
        <v>3.0209999999999999</v>
      </c>
    </row>
    <row r="1670" spans="1:6">
      <c r="A1670" s="56">
        <v>40381</v>
      </c>
      <c r="B1670" s="55">
        <v>3.0001000000000002</v>
      </c>
      <c r="C1670" s="55">
        <v>3.1907000000000001</v>
      </c>
      <c r="D1670" s="55">
        <v>2.9878</v>
      </c>
      <c r="E1670" s="55">
        <v>3.2029999999999998</v>
      </c>
      <c r="F1670" s="55">
        <v>3.0428999999999999</v>
      </c>
    </row>
    <row r="1671" spans="1:6">
      <c r="A1671" s="56">
        <v>40382</v>
      </c>
      <c r="B1671" s="55">
        <v>2.9571999999999998</v>
      </c>
      <c r="C1671" s="55">
        <v>3.1450999999999998</v>
      </c>
      <c r="D1671" s="55">
        <v>2.9451000000000001</v>
      </c>
      <c r="E1671" s="55">
        <v>3.1572</v>
      </c>
      <c r="F1671" s="55">
        <v>3.0678000000000001</v>
      </c>
    </row>
    <row r="1672" spans="1:6">
      <c r="A1672" s="56">
        <v>40383</v>
      </c>
      <c r="B1672" s="55">
        <v>2.9571999999999998</v>
      </c>
      <c r="C1672" s="55">
        <v>3.1450999999999998</v>
      </c>
      <c r="D1672" s="55">
        <v>2.9451000000000001</v>
      </c>
      <c r="E1672" s="55">
        <v>3.1572</v>
      </c>
      <c r="F1672" s="55">
        <v>3.0678000000000001</v>
      </c>
    </row>
    <row r="1673" spans="1:6">
      <c r="A1673" s="56">
        <v>40384</v>
      </c>
      <c r="B1673" s="55">
        <v>2.9571999999999998</v>
      </c>
      <c r="C1673" s="55">
        <v>3.1450999999999998</v>
      </c>
      <c r="D1673" s="55">
        <v>2.9451000000000001</v>
      </c>
      <c r="E1673" s="55">
        <v>3.1572</v>
      </c>
      <c r="F1673" s="55">
        <v>3.0678000000000001</v>
      </c>
    </row>
    <row r="1674" spans="1:6">
      <c r="A1674" s="56">
        <v>40385</v>
      </c>
      <c r="B1674" s="55">
        <v>2.9033000000000002</v>
      </c>
      <c r="C1674" s="55">
        <v>3.0878000000000001</v>
      </c>
      <c r="D1674" s="55">
        <v>2.8914</v>
      </c>
      <c r="E1674" s="55">
        <v>3.0996999999999999</v>
      </c>
      <c r="F1674" s="55">
        <v>3.008</v>
      </c>
    </row>
    <row r="1675" spans="1:6">
      <c r="A1675" s="56">
        <v>40386</v>
      </c>
      <c r="B1675" s="55">
        <v>2.87</v>
      </c>
      <c r="C1675" s="55">
        <v>3.0522999999999998</v>
      </c>
      <c r="D1675" s="55">
        <v>2.8582000000000001</v>
      </c>
      <c r="E1675" s="55">
        <v>3.0640999999999998</v>
      </c>
      <c r="F1675" s="55">
        <v>2.9725000000000001</v>
      </c>
    </row>
    <row r="1676" spans="1:6">
      <c r="A1676" s="56">
        <v>40387</v>
      </c>
      <c r="B1676" s="55">
        <v>2.8330000000000002</v>
      </c>
      <c r="C1676" s="55">
        <v>3.0131000000000001</v>
      </c>
      <c r="D1676" s="55">
        <v>2.8214000000000001</v>
      </c>
      <c r="E1676" s="55">
        <v>3.0247000000000002</v>
      </c>
      <c r="F1676" s="55">
        <v>2.9205999999999999</v>
      </c>
    </row>
    <row r="1677" spans="1:6">
      <c r="A1677" s="56">
        <v>40388</v>
      </c>
      <c r="B1677" s="55">
        <v>2.8460999999999999</v>
      </c>
      <c r="C1677" s="55">
        <v>3.0270000000000001</v>
      </c>
      <c r="D1677" s="55">
        <v>2.8344</v>
      </c>
      <c r="E1677" s="55">
        <v>3.0386000000000002</v>
      </c>
      <c r="F1677" s="55">
        <v>2.9009999999999998</v>
      </c>
    </row>
    <row r="1678" spans="1:6">
      <c r="A1678" s="56">
        <v>40389</v>
      </c>
      <c r="B1678" s="55">
        <v>2.8755000000000002</v>
      </c>
      <c r="C1678" s="55">
        <v>3.0581999999999998</v>
      </c>
      <c r="D1678" s="55">
        <v>2.8637000000000001</v>
      </c>
      <c r="E1678" s="55">
        <v>3.07</v>
      </c>
      <c r="F1678" s="55">
        <v>2.9108999999999998</v>
      </c>
    </row>
    <row r="1679" spans="1:6">
      <c r="A1679" s="56">
        <v>40390</v>
      </c>
      <c r="B1679" s="55">
        <v>2.8755000000000002</v>
      </c>
      <c r="C1679" s="55">
        <v>3.0581999999999998</v>
      </c>
      <c r="D1679" s="55">
        <v>2.8637000000000001</v>
      </c>
      <c r="E1679" s="55">
        <v>3.07</v>
      </c>
      <c r="F1679" s="55">
        <v>2.9108999999999998</v>
      </c>
    </row>
    <row r="1680" spans="1:6">
      <c r="A1680" s="56">
        <v>40391</v>
      </c>
      <c r="B1680" s="55">
        <v>2.8755000000000002</v>
      </c>
      <c r="C1680" s="55">
        <v>3.0581999999999998</v>
      </c>
      <c r="D1680" s="55">
        <v>2.8637000000000001</v>
      </c>
      <c r="E1680" s="55">
        <v>3.07</v>
      </c>
      <c r="F1680" s="55">
        <v>2.9108999999999998</v>
      </c>
    </row>
    <row r="1681" spans="1:6">
      <c r="A1681" s="56">
        <v>40392</v>
      </c>
      <c r="B1681" s="55">
        <v>2.8622000000000001</v>
      </c>
      <c r="C1681" s="55">
        <v>3.0440999999999998</v>
      </c>
      <c r="D1681" s="55">
        <v>2.8504999999999998</v>
      </c>
      <c r="E1681" s="55">
        <v>3.0558000000000001</v>
      </c>
      <c r="F1681" s="55">
        <v>2.9546999999999999</v>
      </c>
    </row>
    <row r="1682" spans="1:6">
      <c r="A1682" s="56">
        <v>40393</v>
      </c>
      <c r="B1682" s="55">
        <v>2.8389000000000002</v>
      </c>
      <c r="C1682" s="55">
        <v>3.0192999999999999</v>
      </c>
      <c r="D1682" s="55">
        <v>2.8271999999999999</v>
      </c>
      <c r="E1682" s="55">
        <v>3.0308999999999999</v>
      </c>
      <c r="F1682" s="55">
        <v>2.9142000000000001</v>
      </c>
    </row>
    <row r="1683" spans="1:6">
      <c r="A1683" s="56">
        <v>40394</v>
      </c>
      <c r="B1683" s="55">
        <v>2.8441999999999998</v>
      </c>
      <c r="C1683" s="55">
        <v>3.0249000000000001</v>
      </c>
      <c r="D1683" s="55">
        <v>2.8325</v>
      </c>
      <c r="E1683" s="55">
        <v>3.0366</v>
      </c>
      <c r="F1683" s="55">
        <v>2.9075000000000002</v>
      </c>
    </row>
    <row r="1684" spans="1:6">
      <c r="A1684" s="56">
        <v>40395</v>
      </c>
      <c r="B1684" s="55">
        <v>2.8128000000000002</v>
      </c>
      <c r="C1684" s="55">
        <v>2.9916</v>
      </c>
      <c r="D1684" s="55">
        <v>2.8012999999999999</v>
      </c>
      <c r="E1684" s="55">
        <v>3.0030999999999999</v>
      </c>
      <c r="F1684" s="55">
        <v>2.9198</v>
      </c>
    </row>
    <row r="1685" spans="1:6">
      <c r="A1685" s="56">
        <v>40396</v>
      </c>
      <c r="B1685" s="55">
        <v>2.8121999999999998</v>
      </c>
      <c r="C1685" s="55">
        <v>2.9908999999999999</v>
      </c>
      <c r="D1685" s="55">
        <v>2.8007</v>
      </c>
      <c r="E1685" s="55">
        <v>3.0024999999999999</v>
      </c>
      <c r="F1685" s="55">
        <v>2.8856000000000002</v>
      </c>
    </row>
    <row r="1686" spans="1:6">
      <c r="A1686" s="56">
        <v>40397</v>
      </c>
      <c r="B1686" s="55">
        <v>2.8121999999999998</v>
      </c>
      <c r="C1686" s="55">
        <v>2.9908999999999999</v>
      </c>
      <c r="D1686" s="55">
        <v>2.8007</v>
      </c>
      <c r="E1686" s="55">
        <v>3.0024999999999999</v>
      </c>
      <c r="F1686" s="55">
        <v>2.8856000000000002</v>
      </c>
    </row>
    <row r="1687" spans="1:6">
      <c r="A1687" s="56">
        <v>40398</v>
      </c>
      <c r="B1687" s="55">
        <v>2.8121999999999998</v>
      </c>
      <c r="C1687" s="55">
        <v>2.9908999999999999</v>
      </c>
      <c r="D1687" s="55">
        <v>2.8007</v>
      </c>
      <c r="E1687" s="55">
        <v>3.0024999999999999</v>
      </c>
      <c r="F1687" s="55">
        <v>2.8856000000000002</v>
      </c>
    </row>
    <row r="1688" spans="1:6">
      <c r="A1688" s="56">
        <v>40399</v>
      </c>
      <c r="B1688" s="55">
        <v>2.8159000000000001</v>
      </c>
      <c r="C1688" s="55">
        <v>2.9948000000000001</v>
      </c>
      <c r="D1688" s="55">
        <v>2.8043</v>
      </c>
      <c r="E1688" s="55">
        <v>3.0063</v>
      </c>
      <c r="F1688" s="55">
        <v>2.8881000000000001</v>
      </c>
    </row>
    <row r="1689" spans="1:6">
      <c r="A1689" s="56">
        <v>40400</v>
      </c>
      <c r="B1689" s="55">
        <v>2.8014999999999999</v>
      </c>
      <c r="C1689" s="55">
        <v>2.9794999999999998</v>
      </c>
      <c r="D1689" s="55">
        <v>2.79</v>
      </c>
      <c r="E1689" s="55">
        <v>2.9910000000000001</v>
      </c>
      <c r="F1689" s="55">
        <v>2.8896999999999999</v>
      </c>
    </row>
    <row r="1690" spans="1:6">
      <c r="A1690" s="56">
        <v>40401</v>
      </c>
      <c r="B1690" s="55">
        <v>2.8193999999999999</v>
      </c>
      <c r="C1690" s="55">
        <v>2.9984999999999999</v>
      </c>
      <c r="D1690" s="55">
        <v>2.8077999999999999</v>
      </c>
      <c r="E1690" s="55">
        <v>3.0101</v>
      </c>
      <c r="F1690" s="55">
        <v>2.8652000000000002</v>
      </c>
    </row>
    <row r="1691" spans="1:6">
      <c r="A1691" s="56">
        <v>40402</v>
      </c>
      <c r="B1691" s="55">
        <v>2.9053</v>
      </c>
      <c r="C1691" s="55">
        <v>3.0899000000000001</v>
      </c>
      <c r="D1691" s="55">
        <v>2.8934000000000002</v>
      </c>
      <c r="E1691" s="55">
        <v>3.1017999999999999</v>
      </c>
      <c r="F1691" s="55">
        <v>2.9041999999999999</v>
      </c>
    </row>
    <row r="1692" spans="1:6">
      <c r="A1692" s="56">
        <v>40403</v>
      </c>
      <c r="B1692" s="55">
        <v>2.9125999999999999</v>
      </c>
      <c r="C1692" s="55">
        <v>3.0975999999999999</v>
      </c>
      <c r="D1692" s="55">
        <v>2.9005999999999998</v>
      </c>
      <c r="E1692" s="55">
        <v>3.1095999999999999</v>
      </c>
      <c r="F1692" s="55">
        <v>2.9565000000000001</v>
      </c>
    </row>
    <row r="1693" spans="1:6">
      <c r="A1693" s="56">
        <v>40404</v>
      </c>
      <c r="B1693" s="55">
        <v>2.9125999999999999</v>
      </c>
      <c r="C1693" s="55">
        <v>3.0975999999999999</v>
      </c>
      <c r="D1693" s="55">
        <v>2.9005999999999998</v>
      </c>
      <c r="E1693" s="55">
        <v>3.1095999999999999</v>
      </c>
      <c r="F1693" s="55">
        <v>2.9565000000000001</v>
      </c>
    </row>
    <row r="1694" spans="1:6">
      <c r="A1694" s="56">
        <v>40405</v>
      </c>
      <c r="B1694" s="55">
        <v>2.9125999999999999</v>
      </c>
      <c r="C1694" s="55">
        <v>3.0975999999999999</v>
      </c>
      <c r="D1694" s="55">
        <v>2.9005999999999998</v>
      </c>
      <c r="E1694" s="55">
        <v>3.1095999999999999</v>
      </c>
      <c r="F1694" s="55">
        <v>2.9565000000000001</v>
      </c>
    </row>
    <row r="1695" spans="1:6">
      <c r="A1695" s="56">
        <v>40406</v>
      </c>
      <c r="B1695" s="55">
        <v>2.9157000000000002</v>
      </c>
      <c r="C1695" s="55">
        <v>3.101</v>
      </c>
      <c r="D1695" s="55">
        <v>2.9037999999999999</v>
      </c>
      <c r="E1695" s="55">
        <v>3.113</v>
      </c>
      <c r="F1695" s="55">
        <v>2.9508999999999999</v>
      </c>
    </row>
    <row r="1696" spans="1:6">
      <c r="A1696" s="56">
        <v>40407</v>
      </c>
      <c r="B1696" s="55">
        <v>2.9054000000000002</v>
      </c>
      <c r="C1696" s="55">
        <v>3.09</v>
      </c>
      <c r="D1696" s="55">
        <v>2.8935</v>
      </c>
      <c r="E1696" s="55">
        <v>3.1019000000000001</v>
      </c>
      <c r="F1696" s="55">
        <v>3.0041000000000002</v>
      </c>
    </row>
    <row r="1697" spans="1:6">
      <c r="A1697" s="56">
        <v>40408</v>
      </c>
      <c r="B1697" s="55">
        <v>2.8780999999999999</v>
      </c>
      <c r="C1697" s="55">
        <v>3.0609999999999999</v>
      </c>
      <c r="D1697" s="55">
        <v>2.8662999999999998</v>
      </c>
      <c r="E1697" s="55">
        <v>3.0728</v>
      </c>
      <c r="F1697" s="55">
        <v>2.9651000000000001</v>
      </c>
    </row>
    <row r="1698" spans="1:6">
      <c r="A1698" s="56">
        <v>40409</v>
      </c>
      <c r="B1698" s="55">
        <v>2.8776000000000002</v>
      </c>
      <c r="C1698" s="55">
        <v>3.0605000000000002</v>
      </c>
      <c r="D1698" s="55">
        <v>2.8658000000000001</v>
      </c>
      <c r="E1698" s="55">
        <v>3.0722999999999998</v>
      </c>
      <c r="F1698" s="55">
        <v>2.9483999999999999</v>
      </c>
    </row>
    <row r="1699" spans="1:6">
      <c r="A1699" s="56">
        <v>40410</v>
      </c>
      <c r="B1699" s="55">
        <v>2.9565000000000001</v>
      </c>
      <c r="C1699" s="55">
        <v>3.1444000000000001</v>
      </c>
      <c r="D1699" s="55">
        <v>2.9443999999999999</v>
      </c>
      <c r="E1699" s="55">
        <v>3.1564999999999999</v>
      </c>
      <c r="F1699" s="55">
        <v>2.964</v>
      </c>
    </row>
    <row r="1700" spans="1:6">
      <c r="A1700" s="56">
        <v>40411</v>
      </c>
      <c r="B1700" s="55">
        <v>2.9565000000000001</v>
      </c>
      <c r="C1700" s="55">
        <v>3.1444000000000001</v>
      </c>
      <c r="D1700" s="55">
        <v>2.9443999999999999</v>
      </c>
      <c r="E1700" s="55">
        <v>3.1564999999999999</v>
      </c>
      <c r="F1700" s="55">
        <v>2.964</v>
      </c>
    </row>
    <row r="1701" spans="1:6">
      <c r="A1701" s="56">
        <v>40412</v>
      </c>
      <c r="B1701" s="55">
        <v>2.9565000000000001</v>
      </c>
      <c r="C1701" s="55">
        <v>3.1444000000000001</v>
      </c>
      <c r="D1701" s="55">
        <v>2.9443999999999999</v>
      </c>
      <c r="E1701" s="55">
        <v>3.1564999999999999</v>
      </c>
      <c r="F1701" s="55">
        <v>2.964</v>
      </c>
    </row>
    <row r="1702" spans="1:6">
      <c r="A1702" s="56">
        <v>40413</v>
      </c>
      <c r="B1702" s="55">
        <v>2.9579</v>
      </c>
      <c r="C1702" s="55">
        <v>3.1457999999999999</v>
      </c>
      <c r="D1702" s="55">
        <v>2.9457</v>
      </c>
      <c r="E1702" s="55">
        <v>3.1579999999999999</v>
      </c>
      <c r="F1702" s="55">
        <v>3.0097999999999998</v>
      </c>
    </row>
    <row r="1703" spans="1:6">
      <c r="A1703" s="56">
        <v>40414</v>
      </c>
      <c r="B1703" s="55">
        <v>2.9725999999999999</v>
      </c>
      <c r="C1703" s="55">
        <v>3.1615000000000002</v>
      </c>
      <c r="D1703" s="55">
        <v>2.9603999999999999</v>
      </c>
      <c r="E1703" s="55">
        <v>3.1737000000000002</v>
      </c>
      <c r="F1703" s="55">
        <v>3.0358000000000001</v>
      </c>
    </row>
    <row r="1704" spans="1:6">
      <c r="A1704" s="56">
        <v>40415</v>
      </c>
      <c r="B1704" s="55">
        <v>3.0028000000000001</v>
      </c>
      <c r="C1704" s="55">
        <v>3.1936</v>
      </c>
      <c r="D1704" s="55">
        <v>2.9904999999999999</v>
      </c>
      <c r="E1704" s="55">
        <v>3.2059000000000002</v>
      </c>
      <c r="F1704" s="55">
        <v>3.0478000000000001</v>
      </c>
    </row>
    <row r="1705" spans="1:6">
      <c r="A1705" s="56">
        <v>40416</v>
      </c>
      <c r="B1705" s="55">
        <v>2.9788999999999999</v>
      </c>
      <c r="C1705" s="55">
        <v>3.1682000000000001</v>
      </c>
      <c r="D1705" s="55">
        <v>2.9666999999999999</v>
      </c>
      <c r="E1705" s="55">
        <v>3.1804000000000001</v>
      </c>
      <c r="F1705" s="55">
        <v>3.0629</v>
      </c>
    </row>
    <row r="1706" spans="1:6">
      <c r="A1706" s="56">
        <v>40417</v>
      </c>
      <c r="B1706" s="55">
        <v>2.9897</v>
      </c>
      <c r="C1706" s="55">
        <v>3.1797</v>
      </c>
      <c r="D1706" s="55">
        <v>2.9773999999999998</v>
      </c>
      <c r="E1706" s="55">
        <v>3.1919</v>
      </c>
      <c r="F1706" s="55">
        <v>3.0554000000000001</v>
      </c>
    </row>
    <row r="1707" spans="1:6">
      <c r="A1707" s="56">
        <v>40418</v>
      </c>
      <c r="B1707" s="55">
        <v>2.9897</v>
      </c>
      <c r="C1707" s="55">
        <v>3.1797</v>
      </c>
      <c r="D1707" s="55">
        <v>2.9773999999999998</v>
      </c>
      <c r="E1707" s="55">
        <v>3.1919</v>
      </c>
      <c r="F1707" s="55">
        <v>3.0554000000000001</v>
      </c>
    </row>
    <row r="1708" spans="1:6">
      <c r="A1708" s="56">
        <v>40419</v>
      </c>
      <c r="B1708" s="55">
        <v>2.9897</v>
      </c>
      <c r="C1708" s="55">
        <v>3.1797</v>
      </c>
      <c r="D1708" s="55">
        <v>2.9773999999999998</v>
      </c>
      <c r="E1708" s="55">
        <v>3.1919</v>
      </c>
      <c r="F1708" s="55">
        <v>3.0554000000000001</v>
      </c>
    </row>
    <row r="1709" spans="1:6">
      <c r="A1709" s="56">
        <v>40420</v>
      </c>
      <c r="B1709" s="55">
        <v>2.9485000000000001</v>
      </c>
      <c r="C1709" s="55">
        <v>3.1358999999999999</v>
      </c>
      <c r="D1709" s="55">
        <v>2.9363999999999999</v>
      </c>
      <c r="E1709" s="55">
        <v>3.1478999999999999</v>
      </c>
      <c r="F1709" s="55">
        <v>3.0598000000000001</v>
      </c>
    </row>
    <row r="1710" spans="1:6">
      <c r="A1710" s="56">
        <v>40421</v>
      </c>
      <c r="B1710" s="55">
        <v>3.0261</v>
      </c>
      <c r="C1710" s="55">
        <v>3.2183999999999999</v>
      </c>
      <c r="D1710" s="55">
        <v>3.0137</v>
      </c>
      <c r="E1710" s="55">
        <v>3.2307999999999999</v>
      </c>
      <c r="F1710" s="55">
        <v>3.0383</v>
      </c>
    </row>
    <row r="1711" spans="1:6">
      <c r="A1711" s="56">
        <v>40422</v>
      </c>
      <c r="B1711" s="55">
        <v>3.0146999999999999</v>
      </c>
      <c r="C1711" s="55">
        <v>3.2063000000000001</v>
      </c>
      <c r="D1711" s="55">
        <v>3.0024000000000002</v>
      </c>
      <c r="E1711" s="55">
        <v>3.2185999999999999</v>
      </c>
      <c r="F1711" s="55">
        <v>3.1012</v>
      </c>
    </row>
    <row r="1712" spans="1:6">
      <c r="A1712" s="56">
        <v>40423</v>
      </c>
      <c r="B1712" s="55">
        <v>2.9908999999999999</v>
      </c>
      <c r="C1712" s="55">
        <v>3.1808999999999998</v>
      </c>
      <c r="D1712" s="55">
        <v>2.9786000000000001</v>
      </c>
      <c r="E1712" s="55">
        <v>3.1932</v>
      </c>
      <c r="F1712" s="55">
        <v>3.0878999999999999</v>
      </c>
    </row>
    <row r="1713" spans="1:6">
      <c r="A1713" s="56">
        <v>40424</v>
      </c>
      <c r="B1713" s="55">
        <v>2.9758</v>
      </c>
      <c r="C1713" s="55">
        <v>3.1648999999999998</v>
      </c>
      <c r="D1713" s="55">
        <v>2.9636</v>
      </c>
      <c r="E1713" s="55">
        <v>3.1770999999999998</v>
      </c>
      <c r="F1713" s="55">
        <v>3.0585</v>
      </c>
    </row>
    <row r="1714" spans="1:6">
      <c r="A1714" s="56">
        <v>40425</v>
      </c>
      <c r="B1714" s="55">
        <v>2.9758</v>
      </c>
      <c r="C1714" s="55">
        <v>3.1648999999999998</v>
      </c>
      <c r="D1714" s="55">
        <v>2.9636</v>
      </c>
      <c r="E1714" s="55">
        <v>3.1770999999999998</v>
      </c>
      <c r="F1714" s="55">
        <v>3.0585</v>
      </c>
    </row>
    <row r="1715" spans="1:6">
      <c r="A1715" s="56">
        <v>40426</v>
      </c>
      <c r="B1715" s="55">
        <v>2.9758</v>
      </c>
      <c r="C1715" s="55">
        <v>3.1648999999999998</v>
      </c>
      <c r="D1715" s="55">
        <v>2.9636</v>
      </c>
      <c r="E1715" s="55">
        <v>3.1770999999999998</v>
      </c>
      <c r="F1715" s="55">
        <v>3.0585</v>
      </c>
    </row>
    <row r="1716" spans="1:6">
      <c r="A1716" s="56">
        <v>40427</v>
      </c>
      <c r="B1716" s="55">
        <v>2.9239000000000002</v>
      </c>
      <c r="C1716" s="55">
        <v>3.1097000000000001</v>
      </c>
      <c r="D1716" s="55">
        <v>2.9119000000000002</v>
      </c>
      <c r="E1716" s="55">
        <v>3.1217000000000001</v>
      </c>
      <c r="F1716" s="55">
        <v>3.0449999999999999</v>
      </c>
    </row>
    <row r="1717" spans="1:6">
      <c r="A1717" s="56">
        <v>40428</v>
      </c>
      <c r="B1717" s="55">
        <v>2.9767000000000001</v>
      </c>
      <c r="C1717" s="55">
        <v>3.1657999999999999</v>
      </c>
      <c r="D1717" s="55">
        <v>2.9645000000000001</v>
      </c>
      <c r="E1717" s="55">
        <v>3.1781000000000001</v>
      </c>
      <c r="F1717" s="55">
        <v>2.9994999999999998</v>
      </c>
    </row>
    <row r="1718" spans="1:6">
      <c r="A1718" s="56">
        <v>40429</v>
      </c>
      <c r="B1718" s="55">
        <v>2.9940000000000002</v>
      </c>
      <c r="C1718" s="55">
        <v>3.1842000000000001</v>
      </c>
      <c r="D1718" s="55">
        <v>2.9817</v>
      </c>
      <c r="E1718" s="55">
        <v>3.1964999999999999</v>
      </c>
      <c r="F1718" s="55">
        <v>3.0550999999999999</v>
      </c>
    </row>
    <row r="1719" spans="1:6">
      <c r="A1719" s="56">
        <v>40430</v>
      </c>
      <c r="B1719" s="55">
        <v>2.9963000000000002</v>
      </c>
      <c r="C1719" s="55">
        <v>3.1867000000000001</v>
      </c>
      <c r="D1719" s="55">
        <v>2.984</v>
      </c>
      <c r="E1719" s="55">
        <v>3.1989999999999998</v>
      </c>
      <c r="F1719" s="55">
        <v>3.0838999999999999</v>
      </c>
    </row>
    <row r="1720" spans="1:6">
      <c r="A1720" s="56">
        <v>40431</v>
      </c>
      <c r="B1720" s="55">
        <v>2.9851000000000001</v>
      </c>
      <c r="C1720" s="55">
        <v>3.1747999999999998</v>
      </c>
      <c r="D1720" s="55">
        <v>2.9729000000000001</v>
      </c>
      <c r="E1720" s="55">
        <v>3.1869999999999998</v>
      </c>
      <c r="F1720" s="55">
        <v>3.0497000000000001</v>
      </c>
    </row>
    <row r="1721" spans="1:6">
      <c r="A1721" s="56">
        <v>40432</v>
      </c>
      <c r="B1721" s="55">
        <v>2.9851000000000001</v>
      </c>
      <c r="C1721" s="55">
        <v>3.1747999999999998</v>
      </c>
      <c r="D1721" s="55">
        <v>2.9729000000000001</v>
      </c>
      <c r="E1721" s="55">
        <v>3.1869999999999998</v>
      </c>
      <c r="F1721" s="55">
        <v>3.0497000000000001</v>
      </c>
    </row>
    <row r="1722" spans="1:6">
      <c r="A1722" s="56">
        <v>40433</v>
      </c>
      <c r="B1722" s="55">
        <v>2.9851000000000001</v>
      </c>
      <c r="C1722" s="55">
        <v>3.1747999999999998</v>
      </c>
      <c r="D1722" s="55">
        <v>2.9729000000000001</v>
      </c>
      <c r="E1722" s="55">
        <v>3.1869999999999998</v>
      </c>
      <c r="F1722" s="55">
        <v>3.0497000000000001</v>
      </c>
    </row>
    <row r="1723" spans="1:6">
      <c r="A1723" s="56">
        <v>40434</v>
      </c>
      <c r="B1723" s="55">
        <v>2.9506000000000001</v>
      </c>
      <c r="C1723" s="55">
        <v>3.1381000000000001</v>
      </c>
      <c r="D1723" s="55">
        <v>2.9384999999999999</v>
      </c>
      <c r="E1723" s="55">
        <v>3.1501999999999999</v>
      </c>
      <c r="F1723" s="55">
        <v>3.0188999999999999</v>
      </c>
    </row>
    <row r="1724" spans="1:6">
      <c r="A1724" s="56">
        <v>40435</v>
      </c>
      <c r="B1724" s="55">
        <v>2.9746000000000001</v>
      </c>
      <c r="C1724" s="55">
        <v>3.1636000000000002</v>
      </c>
      <c r="D1724" s="55">
        <v>2.9624000000000001</v>
      </c>
      <c r="E1724" s="55">
        <v>3.1758000000000002</v>
      </c>
      <c r="F1724" s="55">
        <v>3.0306999999999999</v>
      </c>
    </row>
    <row r="1725" spans="1:6">
      <c r="A1725" s="56">
        <v>40436</v>
      </c>
      <c r="B1725" s="55">
        <v>2.9466000000000001</v>
      </c>
      <c r="C1725" s="55">
        <v>3.1337999999999999</v>
      </c>
      <c r="D1725" s="55">
        <v>2.9344999999999999</v>
      </c>
      <c r="E1725" s="55">
        <v>3.1459000000000001</v>
      </c>
      <c r="F1725" s="55">
        <v>3.0592000000000001</v>
      </c>
    </row>
    <row r="1726" spans="1:6">
      <c r="A1726" s="56">
        <v>40437</v>
      </c>
      <c r="B1726" s="55">
        <v>2.9567999999999999</v>
      </c>
      <c r="C1726" s="55">
        <v>3.1446999999999998</v>
      </c>
      <c r="D1726" s="55">
        <v>2.9447000000000001</v>
      </c>
      <c r="E1726" s="55">
        <v>3.1568000000000001</v>
      </c>
      <c r="F1726" s="55">
        <v>3.0223</v>
      </c>
    </row>
    <row r="1727" spans="1:6">
      <c r="A1727" s="56">
        <v>40438</v>
      </c>
      <c r="B1727" s="55">
        <v>2.8860000000000001</v>
      </c>
      <c r="C1727" s="55">
        <v>3.0693999999999999</v>
      </c>
      <c r="D1727" s="55">
        <v>2.8742000000000001</v>
      </c>
      <c r="E1727" s="55">
        <v>3.0813000000000001</v>
      </c>
      <c r="F1727" s="55">
        <v>3.0093000000000001</v>
      </c>
    </row>
    <row r="1728" spans="1:6">
      <c r="A1728" s="56">
        <v>40439</v>
      </c>
      <c r="B1728" s="55">
        <v>2.8860000000000001</v>
      </c>
      <c r="C1728" s="55">
        <v>3.0693999999999999</v>
      </c>
      <c r="D1728" s="55">
        <v>2.8742000000000001</v>
      </c>
      <c r="E1728" s="55">
        <v>3.0813000000000001</v>
      </c>
      <c r="F1728" s="55">
        <v>3.0093000000000001</v>
      </c>
    </row>
    <row r="1729" spans="1:6">
      <c r="A1729" s="56">
        <v>40440</v>
      </c>
      <c r="B1729" s="55">
        <v>2.8860000000000001</v>
      </c>
      <c r="C1729" s="55">
        <v>3.0693999999999999</v>
      </c>
      <c r="D1729" s="55">
        <v>2.8742000000000001</v>
      </c>
      <c r="E1729" s="55">
        <v>3.0813000000000001</v>
      </c>
      <c r="F1729" s="55">
        <v>3.0093000000000001</v>
      </c>
    </row>
    <row r="1730" spans="1:6">
      <c r="A1730" s="56">
        <v>40441</v>
      </c>
      <c r="B1730" s="55">
        <v>2.9169999999999998</v>
      </c>
      <c r="C1730" s="55">
        <v>3.1023000000000001</v>
      </c>
      <c r="D1730" s="55">
        <v>2.9049999999999998</v>
      </c>
      <c r="E1730" s="55">
        <v>3.1143000000000001</v>
      </c>
      <c r="F1730" s="55">
        <v>2.9592000000000001</v>
      </c>
    </row>
    <row r="1731" spans="1:6">
      <c r="A1731" s="56">
        <v>40442</v>
      </c>
      <c r="B1731" s="55">
        <v>2.9209000000000001</v>
      </c>
      <c r="C1731" s="55">
        <v>3.1065</v>
      </c>
      <c r="D1731" s="55">
        <v>2.9089</v>
      </c>
      <c r="E1731" s="55">
        <v>3.1185</v>
      </c>
      <c r="F1731" s="55">
        <v>2.9994000000000001</v>
      </c>
    </row>
    <row r="1732" spans="1:6">
      <c r="A1732" s="56">
        <v>40443</v>
      </c>
      <c r="B1732" s="55">
        <v>2.8944999999999999</v>
      </c>
      <c r="C1732" s="55">
        <v>3.0783999999999998</v>
      </c>
      <c r="D1732" s="55">
        <v>2.8826000000000001</v>
      </c>
      <c r="E1732" s="55">
        <v>3.0903</v>
      </c>
      <c r="F1732" s="55">
        <v>2.9986999999999999</v>
      </c>
    </row>
    <row r="1733" spans="1:6">
      <c r="A1733" s="56">
        <v>40444</v>
      </c>
      <c r="B1733" s="55">
        <v>2.9178000000000002</v>
      </c>
      <c r="C1733" s="55">
        <v>3.1032000000000002</v>
      </c>
      <c r="D1733" s="55">
        <v>2.9058999999999999</v>
      </c>
      <c r="E1733" s="55">
        <v>3.1152000000000002</v>
      </c>
      <c r="F1733" s="55">
        <v>2.9815999999999998</v>
      </c>
    </row>
    <row r="1734" spans="1:6">
      <c r="A1734" s="56">
        <v>40445</v>
      </c>
      <c r="B1734" s="55">
        <v>2.9540999999999999</v>
      </c>
      <c r="C1734" s="55">
        <v>3.1417999999999999</v>
      </c>
      <c r="D1734" s="55">
        <v>2.9419</v>
      </c>
      <c r="E1734" s="55">
        <v>3.1539000000000001</v>
      </c>
      <c r="F1734" s="55">
        <v>3.0215000000000001</v>
      </c>
    </row>
    <row r="1735" spans="1:6">
      <c r="A1735" s="56">
        <v>40446</v>
      </c>
      <c r="B1735" s="55">
        <v>2.9540999999999999</v>
      </c>
      <c r="C1735" s="55">
        <v>3.1417999999999999</v>
      </c>
      <c r="D1735" s="55">
        <v>2.9419</v>
      </c>
      <c r="E1735" s="55">
        <v>3.1539000000000001</v>
      </c>
      <c r="F1735" s="55">
        <v>3.0215000000000001</v>
      </c>
    </row>
    <row r="1736" spans="1:6">
      <c r="A1736" s="56">
        <v>40447</v>
      </c>
      <c r="B1736" s="55">
        <v>2.9540999999999999</v>
      </c>
      <c r="C1736" s="55">
        <v>3.1417999999999999</v>
      </c>
      <c r="D1736" s="55">
        <v>2.9419</v>
      </c>
      <c r="E1736" s="55">
        <v>3.1539000000000001</v>
      </c>
      <c r="F1736" s="55">
        <v>3.0215000000000001</v>
      </c>
    </row>
    <row r="1737" spans="1:6">
      <c r="A1737" s="56">
        <v>40448</v>
      </c>
      <c r="B1737" s="55">
        <v>2.9106999999999998</v>
      </c>
      <c r="C1737" s="55">
        <v>3.0956999999999999</v>
      </c>
      <c r="D1737" s="55">
        <v>2.8988</v>
      </c>
      <c r="E1737" s="55">
        <v>3.1076000000000001</v>
      </c>
      <c r="F1737" s="55">
        <v>3.0251999999999999</v>
      </c>
    </row>
    <row r="1738" spans="1:6">
      <c r="A1738" s="56">
        <v>40449</v>
      </c>
      <c r="B1738" s="55">
        <v>2.9255</v>
      </c>
      <c r="C1738" s="55">
        <v>3.1114000000000002</v>
      </c>
      <c r="D1738" s="55">
        <v>2.9135</v>
      </c>
      <c r="E1738" s="55">
        <v>3.1234000000000002</v>
      </c>
      <c r="F1738" s="55">
        <v>2.9866000000000001</v>
      </c>
    </row>
    <row r="1739" spans="1:6">
      <c r="A1739" s="56">
        <v>40450</v>
      </c>
      <c r="B1739" s="55">
        <v>2.9182999999999999</v>
      </c>
      <c r="C1739" s="55">
        <v>3.1036999999999999</v>
      </c>
      <c r="D1739" s="55">
        <v>2.9062999999999999</v>
      </c>
      <c r="E1739" s="55">
        <v>3.1156999999999999</v>
      </c>
      <c r="F1739" s="55">
        <v>3.0112000000000001</v>
      </c>
    </row>
    <row r="1740" spans="1:6">
      <c r="A1740" s="56">
        <v>40451</v>
      </c>
      <c r="B1740" s="55">
        <v>2.9270999999999998</v>
      </c>
      <c r="C1740" s="55">
        <v>3.1131000000000002</v>
      </c>
      <c r="D1740" s="55">
        <v>2.9150999999999998</v>
      </c>
      <c r="E1740" s="55">
        <v>3.1251000000000002</v>
      </c>
      <c r="F1740" s="55">
        <v>2.9925000000000002</v>
      </c>
    </row>
    <row r="1741" spans="1:6">
      <c r="A1741" s="56">
        <v>40452</v>
      </c>
      <c r="B1741" s="55">
        <v>2.8782999999999999</v>
      </c>
      <c r="C1741" s="55">
        <v>3.0611999999999999</v>
      </c>
      <c r="D1741" s="55">
        <v>2.8664999999999998</v>
      </c>
      <c r="E1741" s="55">
        <v>3.073</v>
      </c>
      <c r="F1741" s="55">
        <v>2.9954999999999998</v>
      </c>
    </row>
    <row r="1742" spans="1:6">
      <c r="A1742" s="56">
        <v>40453</v>
      </c>
      <c r="B1742" s="55">
        <v>2.8782999999999999</v>
      </c>
      <c r="C1742" s="55">
        <v>3.0611999999999999</v>
      </c>
      <c r="D1742" s="55">
        <v>2.8664999999999998</v>
      </c>
      <c r="E1742" s="55">
        <v>3.073</v>
      </c>
      <c r="F1742" s="55">
        <v>2.9954999999999998</v>
      </c>
    </row>
    <row r="1743" spans="1:6">
      <c r="A1743" s="56">
        <v>40454</v>
      </c>
      <c r="B1743" s="55">
        <v>2.8782999999999999</v>
      </c>
      <c r="C1743" s="55">
        <v>3.0611999999999999</v>
      </c>
      <c r="D1743" s="55">
        <v>2.8664999999999998</v>
      </c>
      <c r="E1743" s="55">
        <v>3.073</v>
      </c>
      <c r="F1743" s="55">
        <v>2.9954999999999998</v>
      </c>
    </row>
    <row r="1744" spans="1:6">
      <c r="A1744" s="56">
        <v>40455</v>
      </c>
      <c r="B1744" s="55">
        <v>2.8597999999999999</v>
      </c>
      <c r="C1744" s="55">
        <v>3.0415000000000001</v>
      </c>
      <c r="D1744" s="55">
        <v>2.8481000000000001</v>
      </c>
      <c r="E1744" s="55">
        <v>3.0531999999999999</v>
      </c>
      <c r="F1744" s="55">
        <v>2.9376000000000002</v>
      </c>
    </row>
    <row r="1745" spans="1:6">
      <c r="A1745" s="56">
        <v>40456</v>
      </c>
      <c r="B1745" s="55">
        <v>2.9075000000000002</v>
      </c>
      <c r="C1745" s="55">
        <v>3.0922000000000001</v>
      </c>
      <c r="D1745" s="55">
        <v>2.8956</v>
      </c>
      <c r="E1745" s="55">
        <v>3.1042000000000001</v>
      </c>
      <c r="F1745" s="55">
        <v>2.9613999999999998</v>
      </c>
    </row>
    <row r="1746" spans="1:6">
      <c r="A1746" s="56">
        <v>40457</v>
      </c>
      <c r="B1746" s="55">
        <v>2.8580999999999999</v>
      </c>
      <c r="C1746" s="55">
        <v>3.0398000000000001</v>
      </c>
      <c r="D1746" s="55">
        <v>2.8464</v>
      </c>
      <c r="E1746" s="55">
        <v>3.0514999999999999</v>
      </c>
      <c r="F1746" s="55">
        <v>2.9809000000000001</v>
      </c>
    </row>
    <row r="1747" spans="1:6">
      <c r="A1747" s="56">
        <v>40458</v>
      </c>
      <c r="B1747" s="55">
        <v>2.8841999999999999</v>
      </c>
      <c r="C1747" s="55">
        <v>3.0674000000000001</v>
      </c>
      <c r="D1747" s="55">
        <v>2.8723000000000001</v>
      </c>
      <c r="E1747" s="55">
        <v>3.0792999999999999</v>
      </c>
      <c r="F1747" s="55">
        <v>2.9405000000000001</v>
      </c>
    </row>
    <row r="1748" spans="1:6">
      <c r="A1748" s="56">
        <v>40459</v>
      </c>
      <c r="B1748" s="55">
        <v>2.8803999999999998</v>
      </c>
      <c r="C1748" s="55">
        <v>3.0634000000000001</v>
      </c>
      <c r="D1748" s="55">
        <v>2.8685999999999998</v>
      </c>
      <c r="E1748" s="55">
        <v>3.0752000000000002</v>
      </c>
      <c r="F1748" s="55">
        <v>2.9605000000000001</v>
      </c>
    </row>
    <row r="1749" spans="1:6">
      <c r="A1749" s="56">
        <v>40460</v>
      </c>
      <c r="B1749" s="55">
        <v>2.8803999999999998</v>
      </c>
      <c r="C1749" s="55">
        <v>3.0634000000000001</v>
      </c>
      <c r="D1749" s="55">
        <v>2.8685999999999998</v>
      </c>
      <c r="E1749" s="55">
        <v>3.0752000000000002</v>
      </c>
      <c r="F1749" s="55">
        <v>2.9605000000000001</v>
      </c>
    </row>
    <row r="1750" spans="1:6">
      <c r="A1750" s="56">
        <v>40461</v>
      </c>
      <c r="B1750" s="55">
        <v>2.8803999999999998</v>
      </c>
      <c r="C1750" s="55">
        <v>3.0634000000000001</v>
      </c>
      <c r="D1750" s="55">
        <v>2.8685999999999998</v>
      </c>
      <c r="E1750" s="55">
        <v>3.0752000000000002</v>
      </c>
      <c r="F1750" s="55">
        <v>2.9605000000000001</v>
      </c>
    </row>
    <row r="1751" spans="1:6">
      <c r="A1751" s="56">
        <v>40462</v>
      </c>
      <c r="B1751" s="55">
        <v>2.8851</v>
      </c>
      <c r="C1751" s="55">
        <v>3.0684</v>
      </c>
      <c r="D1751" s="55">
        <v>2.8732000000000002</v>
      </c>
      <c r="E1751" s="55">
        <v>3.0802</v>
      </c>
      <c r="F1751" s="55">
        <v>2.9641000000000002</v>
      </c>
    </row>
    <row r="1752" spans="1:6">
      <c r="A1752" s="56">
        <v>40463</v>
      </c>
      <c r="B1752" s="55">
        <v>2.9026000000000001</v>
      </c>
      <c r="C1752" s="55">
        <v>3.0870000000000002</v>
      </c>
      <c r="D1752" s="55">
        <v>2.8906999999999998</v>
      </c>
      <c r="E1752" s="55">
        <v>3.0989</v>
      </c>
      <c r="F1752" s="55">
        <v>2.9613999999999998</v>
      </c>
    </row>
    <row r="1753" spans="1:6">
      <c r="A1753" s="56">
        <v>40464</v>
      </c>
      <c r="B1753" s="55">
        <v>2.9001000000000001</v>
      </c>
      <c r="C1753" s="55">
        <v>3.0844</v>
      </c>
      <c r="D1753" s="55">
        <v>2.8881999999999999</v>
      </c>
      <c r="E1753" s="55">
        <v>3.0962999999999998</v>
      </c>
      <c r="F1753" s="55">
        <v>2.9647999999999999</v>
      </c>
    </row>
    <row r="1754" spans="1:6">
      <c r="A1754" s="56">
        <v>40465</v>
      </c>
      <c r="B1754" s="55">
        <v>2.8336000000000001</v>
      </c>
      <c r="C1754" s="55">
        <v>3.0135999999999998</v>
      </c>
      <c r="D1754" s="55">
        <v>2.8220000000000001</v>
      </c>
      <c r="E1754" s="55">
        <v>3.0251999999999999</v>
      </c>
      <c r="F1754" s="55">
        <v>2.9588000000000001</v>
      </c>
    </row>
    <row r="1755" spans="1:6">
      <c r="A1755" s="56">
        <v>40466</v>
      </c>
      <c r="B1755" s="55">
        <v>2.8376999999999999</v>
      </c>
      <c r="C1755" s="55">
        <v>3.0179999999999998</v>
      </c>
      <c r="D1755" s="55">
        <v>2.8260999999999998</v>
      </c>
      <c r="E1755" s="55">
        <v>3.0295999999999998</v>
      </c>
      <c r="F1755" s="55">
        <v>2.915</v>
      </c>
    </row>
    <row r="1756" spans="1:6">
      <c r="A1756" s="56">
        <v>40467</v>
      </c>
      <c r="B1756" s="55">
        <v>2.8376999999999999</v>
      </c>
      <c r="C1756" s="55">
        <v>3.0179999999999998</v>
      </c>
      <c r="D1756" s="55">
        <v>2.8260999999999998</v>
      </c>
      <c r="E1756" s="55">
        <v>3.0295999999999998</v>
      </c>
      <c r="F1756" s="55">
        <v>2.915</v>
      </c>
    </row>
    <row r="1757" spans="1:6">
      <c r="A1757" s="56">
        <v>40468</v>
      </c>
      <c r="B1757" s="55">
        <v>2.8376999999999999</v>
      </c>
      <c r="C1757" s="55">
        <v>3.0179999999999998</v>
      </c>
      <c r="D1757" s="55">
        <v>2.8260999999999998</v>
      </c>
      <c r="E1757" s="55">
        <v>3.0295999999999998</v>
      </c>
      <c r="F1757" s="55">
        <v>2.915</v>
      </c>
    </row>
    <row r="1758" spans="1:6">
      <c r="A1758" s="56">
        <v>40469</v>
      </c>
      <c r="B1758" s="55">
        <v>2.8553000000000002</v>
      </c>
      <c r="C1758" s="55">
        <v>3.0367000000000002</v>
      </c>
      <c r="D1758" s="55">
        <v>2.8435999999999999</v>
      </c>
      <c r="E1758" s="55">
        <v>3.0484</v>
      </c>
      <c r="F1758" s="55">
        <v>2.9024000000000001</v>
      </c>
    </row>
    <row r="1759" spans="1:6">
      <c r="A1759" s="56">
        <v>40470</v>
      </c>
      <c r="B1759" s="55">
        <v>2.8532999999999999</v>
      </c>
      <c r="C1759" s="55">
        <v>3.0358000000000001</v>
      </c>
      <c r="D1759" s="55">
        <v>2.8414999999999999</v>
      </c>
      <c r="E1759" s="55">
        <v>3.0476000000000001</v>
      </c>
      <c r="F1759" s="55">
        <v>2.9376000000000002</v>
      </c>
    </row>
    <row r="1760" spans="1:6">
      <c r="A1760" s="56">
        <v>40471</v>
      </c>
      <c r="B1760" s="55">
        <v>2.8986000000000001</v>
      </c>
      <c r="C1760" s="55">
        <v>3.0828000000000002</v>
      </c>
      <c r="D1760" s="55">
        <v>2.8866999999999998</v>
      </c>
      <c r="E1760" s="55">
        <v>3.0947</v>
      </c>
      <c r="F1760" s="55">
        <v>2.9456000000000002</v>
      </c>
    </row>
    <row r="1761" spans="1:6">
      <c r="A1761" s="56">
        <v>40472</v>
      </c>
      <c r="B1761" s="55">
        <v>2.8679000000000001</v>
      </c>
      <c r="C1761" s="55">
        <v>3.0501999999999998</v>
      </c>
      <c r="D1761" s="55">
        <v>2.8561999999999999</v>
      </c>
      <c r="E1761" s="55">
        <v>3.0619000000000001</v>
      </c>
      <c r="F1761" s="55">
        <v>2.9721000000000002</v>
      </c>
    </row>
    <row r="1762" spans="1:6">
      <c r="A1762" s="56">
        <v>40473</v>
      </c>
      <c r="B1762" s="55">
        <v>2.8668999999999998</v>
      </c>
      <c r="C1762" s="55">
        <v>3.0491000000000001</v>
      </c>
      <c r="D1762" s="55">
        <v>2.8552</v>
      </c>
      <c r="E1762" s="55">
        <v>3.0608</v>
      </c>
      <c r="F1762" s="55">
        <v>2.9279000000000002</v>
      </c>
    </row>
    <row r="1763" spans="1:6">
      <c r="A1763" s="56">
        <v>40474</v>
      </c>
      <c r="B1763" s="55">
        <v>2.8668999999999998</v>
      </c>
      <c r="C1763" s="55">
        <v>3.0491000000000001</v>
      </c>
      <c r="D1763" s="55">
        <v>2.8552</v>
      </c>
      <c r="E1763" s="55">
        <v>3.0608</v>
      </c>
      <c r="F1763" s="55">
        <v>2.9279000000000002</v>
      </c>
    </row>
    <row r="1764" spans="1:6">
      <c r="A1764" s="56">
        <v>40475</v>
      </c>
      <c r="B1764" s="55">
        <v>2.8668999999999998</v>
      </c>
      <c r="C1764" s="55">
        <v>3.0491000000000001</v>
      </c>
      <c r="D1764" s="55">
        <v>2.8552</v>
      </c>
      <c r="E1764" s="55">
        <v>3.0608</v>
      </c>
      <c r="F1764" s="55">
        <v>2.9279000000000002</v>
      </c>
    </row>
    <row r="1765" spans="1:6">
      <c r="A1765" s="56">
        <v>40476</v>
      </c>
      <c r="B1765" s="55">
        <v>2.8359999999999999</v>
      </c>
      <c r="C1765" s="55">
        <v>3.0162</v>
      </c>
      <c r="D1765" s="55">
        <v>2.8243999999999998</v>
      </c>
      <c r="E1765" s="55">
        <v>3.0278</v>
      </c>
      <c r="F1765" s="55">
        <v>2.9338000000000002</v>
      </c>
    </row>
    <row r="1766" spans="1:6">
      <c r="A1766" s="56">
        <v>40477</v>
      </c>
      <c r="B1766" s="55">
        <v>2.8290999999999999</v>
      </c>
      <c r="C1766" s="55">
        <v>3.0087999999999999</v>
      </c>
      <c r="D1766" s="55">
        <v>2.8174999999999999</v>
      </c>
      <c r="E1766" s="55">
        <v>3.0204</v>
      </c>
      <c r="F1766" s="55">
        <v>2.8988999999999998</v>
      </c>
    </row>
    <row r="1767" spans="1:6">
      <c r="A1767" s="56">
        <v>40478</v>
      </c>
      <c r="B1767" s="55">
        <v>2.8294000000000001</v>
      </c>
      <c r="C1767" s="55">
        <v>3.0091999999999999</v>
      </c>
      <c r="D1767" s="55">
        <v>2.8178000000000001</v>
      </c>
      <c r="E1767" s="55">
        <v>3.0207999999999999</v>
      </c>
      <c r="F1767" s="55">
        <v>2.9020000000000001</v>
      </c>
    </row>
    <row r="1768" spans="1:6">
      <c r="A1768" s="56">
        <v>40479</v>
      </c>
      <c r="B1768" s="55">
        <v>2.8229000000000002</v>
      </c>
      <c r="C1768" s="55">
        <v>3.0022000000000002</v>
      </c>
      <c r="D1768" s="55">
        <v>2.8113000000000001</v>
      </c>
      <c r="E1768" s="55">
        <v>3.0137999999999998</v>
      </c>
      <c r="F1768" s="55">
        <v>2.8826000000000001</v>
      </c>
    </row>
    <row r="1769" spans="1:6">
      <c r="A1769" s="56">
        <v>40480</v>
      </c>
      <c r="B1769" s="55">
        <v>2.8355999999999999</v>
      </c>
      <c r="C1769" s="55">
        <v>3.0158</v>
      </c>
      <c r="D1769" s="55">
        <v>2.8239999999999998</v>
      </c>
      <c r="E1769" s="55">
        <v>3.0274999999999999</v>
      </c>
      <c r="F1769" s="55">
        <v>2.9159000000000002</v>
      </c>
    </row>
    <row r="1770" spans="1:6">
      <c r="A1770" s="56">
        <v>40481</v>
      </c>
      <c r="B1770" s="55">
        <v>2.8355999999999999</v>
      </c>
      <c r="C1770" s="55">
        <v>3.0158</v>
      </c>
      <c r="D1770" s="55">
        <v>2.8239999999999998</v>
      </c>
      <c r="E1770" s="55">
        <v>3.0274999999999999</v>
      </c>
      <c r="F1770" s="55">
        <v>2.9159000000000002</v>
      </c>
    </row>
    <row r="1771" spans="1:6">
      <c r="A1771" s="56">
        <v>40482</v>
      </c>
      <c r="B1771" s="55">
        <v>2.8355999999999999</v>
      </c>
      <c r="C1771" s="55">
        <v>3.0158</v>
      </c>
      <c r="D1771" s="55">
        <v>2.8239999999999998</v>
      </c>
      <c r="E1771" s="55">
        <v>3.0274999999999999</v>
      </c>
      <c r="F1771" s="55">
        <v>2.9159000000000002</v>
      </c>
    </row>
    <row r="1772" spans="1:6">
      <c r="A1772" s="56">
        <v>40483</v>
      </c>
      <c r="B1772" s="55">
        <v>2.8355999999999999</v>
      </c>
      <c r="C1772" s="55">
        <v>3.0158</v>
      </c>
      <c r="D1772" s="55">
        <v>2.8239999999999998</v>
      </c>
      <c r="E1772" s="55">
        <v>3.0274999999999999</v>
      </c>
      <c r="F1772" s="55">
        <v>2.9159000000000002</v>
      </c>
    </row>
    <row r="1773" spans="1:6">
      <c r="A1773" s="56">
        <v>40484</v>
      </c>
      <c r="B1773" s="55">
        <v>2.7972999999999999</v>
      </c>
      <c r="C1773" s="55">
        <v>2.9750000000000001</v>
      </c>
      <c r="D1773" s="55">
        <v>2.7858000000000001</v>
      </c>
      <c r="E1773" s="55">
        <v>2.9864999999999999</v>
      </c>
      <c r="F1773" s="55">
        <v>2.9236</v>
      </c>
    </row>
    <row r="1774" spans="1:6">
      <c r="A1774" s="56">
        <v>40485</v>
      </c>
      <c r="B1774" s="55">
        <v>2.8033999999999999</v>
      </c>
      <c r="C1774" s="55">
        <v>2.9815</v>
      </c>
      <c r="D1774" s="55">
        <v>2.7919</v>
      </c>
      <c r="E1774" s="55">
        <v>2.9929999999999999</v>
      </c>
      <c r="F1774" s="55">
        <v>2.8717999999999999</v>
      </c>
    </row>
    <row r="1775" spans="1:6">
      <c r="A1775" s="56">
        <v>40486</v>
      </c>
      <c r="B1775" s="55">
        <v>2.78</v>
      </c>
      <c r="C1775" s="55">
        <v>2.9565999999999999</v>
      </c>
      <c r="D1775" s="55">
        <v>2.7686000000000002</v>
      </c>
      <c r="E1775" s="55">
        <v>2.968</v>
      </c>
      <c r="F1775" s="55">
        <v>2.8574999999999999</v>
      </c>
    </row>
    <row r="1776" spans="1:6">
      <c r="A1776" s="56">
        <v>40487</v>
      </c>
      <c r="B1776" s="55">
        <v>2.8355999999999999</v>
      </c>
      <c r="C1776" s="55">
        <v>3.0158</v>
      </c>
      <c r="D1776" s="55">
        <v>2.8239000000000001</v>
      </c>
      <c r="E1776" s="55">
        <v>3.0274000000000001</v>
      </c>
      <c r="F1776" s="55">
        <v>2.8433000000000002</v>
      </c>
    </row>
    <row r="1777" spans="1:6">
      <c r="A1777" s="56">
        <v>40488</v>
      </c>
      <c r="B1777" s="55">
        <v>2.8355999999999999</v>
      </c>
      <c r="C1777" s="55">
        <v>3.0158</v>
      </c>
      <c r="D1777" s="55">
        <v>2.8239000000000001</v>
      </c>
      <c r="E1777" s="55">
        <v>3.0274000000000001</v>
      </c>
      <c r="F1777" s="55">
        <v>2.8433000000000002</v>
      </c>
    </row>
    <row r="1778" spans="1:6">
      <c r="A1778" s="56">
        <v>40489</v>
      </c>
      <c r="B1778" s="55">
        <v>2.8355999999999999</v>
      </c>
      <c r="C1778" s="55">
        <v>3.0158</v>
      </c>
      <c r="D1778" s="55">
        <v>2.8239000000000001</v>
      </c>
      <c r="E1778" s="55">
        <v>3.0274000000000001</v>
      </c>
      <c r="F1778" s="55">
        <v>2.8433000000000002</v>
      </c>
    </row>
    <row r="1779" spans="1:6">
      <c r="A1779" s="56">
        <v>40490</v>
      </c>
      <c r="B1779" s="55">
        <v>2.8290000000000002</v>
      </c>
      <c r="C1779" s="55">
        <v>3.0087999999999999</v>
      </c>
      <c r="D1779" s="55">
        <v>2.8174000000000001</v>
      </c>
      <c r="E1779" s="55">
        <v>3.0204</v>
      </c>
      <c r="F1779" s="55">
        <v>2.8927999999999998</v>
      </c>
    </row>
    <row r="1780" spans="1:6">
      <c r="A1780" s="56">
        <v>40491</v>
      </c>
      <c r="B1780" s="55">
        <v>2.8692000000000002</v>
      </c>
      <c r="C1780" s="55">
        <v>3.0516000000000001</v>
      </c>
      <c r="D1780" s="55">
        <v>2.8574999999999999</v>
      </c>
      <c r="E1780" s="55">
        <v>3.0632999999999999</v>
      </c>
      <c r="F1780" s="55">
        <v>2.9197000000000002</v>
      </c>
    </row>
    <row r="1781" spans="1:6">
      <c r="A1781" s="56">
        <v>40492</v>
      </c>
      <c r="B1781" s="55">
        <v>2.8454999999999999</v>
      </c>
      <c r="C1781" s="55">
        <v>3.0263</v>
      </c>
      <c r="D1781" s="55">
        <v>2.8338000000000001</v>
      </c>
      <c r="E1781" s="55">
        <v>3.0379</v>
      </c>
      <c r="F1781" s="55">
        <v>2.9388000000000001</v>
      </c>
    </row>
    <row r="1782" spans="1:6">
      <c r="A1782" s="56">
        <v>40493</v>
      </c>
      <c r="B1782" s="55">
        <v>2.8454999999999999</v>
      </c>
      <c r="C1782" s="55">
        <v>3.0263</v>
      </c>
      <c r="D1782" s="55">
        <v>2.8338000000000001</v>
      </c>
      <c r="E1782" s="55">
        <v>3.0379</v>
      </c>
      <c r="F1782" s="55">
        <v>2.9388000000000001</v>
      </c>
    </row>
    <row r="1783" spans="1:6">
      <c r="A1783" s="56">
        <v>40494</v>
      </c>
      <c r="B1783" s="55">
        <v>2.9053</v>
      </c>
      <c r="C1783" s="55">
        <v>3.09</v>
      </c>
      <c r="D1783" s="55">
        <v>2.8934000000000002</v>
      </c>
      <c r="E1783" s="55">
        <v>3.1019000000000001</v>
      </c>
      <c r="F1783" s="55">
        <v>2.9119999999999999</v>
      </c>
    </row>
    <row r="1784" spans="1:6">
      <c r="A1784" s="56">
        <v>40495</v>
      </c>
      <c r="B1784" s="55">
        <v>2.9053</v>
      </c>
      <c r="C1784" s="55">
        <v>3.09</v>
      </c>
      <c r="D1784" s="55">
        <v>2.8934000000000002</v>
      </c>
      <c r="E1784" s="55">
        <v>3.1019000000000001</v>
      </c>
      <c r="F1784" s="55">
        <v>2.9119999999999999</v>
      </c>
    </row>
    <row r="1785" spans="1:6">
      <c r="A1785" s="56">
        <v>40496</v>
      </c>
      <c r="B1785" s="55">
        <v>2.9053</v>
      </c>
      <c r="C1785" s="55">
        <v>3.09</v>
      </c>
      <c r="D1785" s="55">
        <v>2.8934000000000002</v>
      </c>
      <c r="E1785" s="55">
        <v>3.1019000000000001</v>
      </c>
      <c r="F1785" s="55">
        <v>2.9119999999999999</v>
      </c>
    </row>
    <row r="1786" spans="1:6">
      <c r="A1786" s="56">
        <v>40497</v>
      </c>
      <c r="B1786" s="55">
        <v>2.8612000000000002</v>
      </c>
      <c r="C1786" s="55">
        <v>3.0430000000000001</v>
      </c>
      <c r="D1786" s="55">
        <v>2.8494999999999999</v>
      </c>
      <c r="E1786" s="55">
        <v>3.0547</v>
      </c>
      <c r="F1786" s="55">
        <v>2.9674999999999998</v>
      </c>
    </row>
    <row r="1787" spans="1:6">
      <c r="A1787" s="56">
        <v>40498</v>
      </c>
      <c r="B1787" s="55">
        <v>2.8580000000000001</v>
      </c>
      <c r="C1787" s="55">
        <v>3.0396000000000001</v>
      </c>
      <c r="D1787" s="55">
        <v>2.8462000000000001</v>
      </c>
      <c r="E1787" s="55">
        <v>3.0512999999999999</v>
      </c>
      <c r="F1787" s="55">
        <v>2.9485999999999999</v>
      </c>
    </row>
    <row r="1788" spans="1:6">
      <c r="A1788" s="56">
        <v>40499</v>
      </c>
      <c r="B1788" s="55">
        <v>2.8755000000000002</v>
      </c>
      <c r="C1788" s="55">
        <v>3.0581999999999998</v>
      </c>
      <c r="D1788" s="55">
        <v>2.8637000000000001</v>
      </c>
      <c r="E1788" s="55">
        <v>3.07</v>
      </c>
      <c r="F1788" s="55">
        <v>2.9359000000000002</v>
      </c>
    </row>
    <row r="1789" spans="1:6">
      <c r="A1789" s="56">
        <v>40500</v>
      </c>
      <c r="B1789" s="55">
        <v>2.8660000000000001</v>
      </c>
      <c r="C1789" s="55">
        <v>3.0482</v>
      </c>
      <c r="D1789" s="55">
        <v>2.8542999999999998</v>
      </c>
      <c r="E1789" s="55">
        <v>3.0598999999999998</v>
      </c>
      <c r="F1789" s="55">
        <v>2.9411999999999998</v>
      </c>
    </row>
    <row r="1790" spans="1:6">
      <c r="A1790" s="56">
        <v>40501</v>
      </c>
      <c r="B1790" s="55">
        <v>2.8249</v>
      </c>
      <c r="C1790" s="55">
        <v>3.0044</v>
      </c>
      <c r="D1790" s="55">
        <v>2.8134000000000001</v>
      </c>
      <c r="E1790" s="55">
        <v>3.016</v>
      </c>
      <c r="F1790" s="55">
        <v>2.9256000000000002</v>
      </c>
    </row>
    <row r="1791" spans="1:6">
      <c r="A1791" s="56">
        <v>40502</v>
      </c>
      <c r="B1791" s="55">
        <v>2.8249</v>
      </c>
      <c r="C1791" s="55">
        <v>3.0044</v>
      </c>
      <c r="D1791" s="55">
        <v>2.8134000000000001</v>
      </c>
      <c r="E1791" s="55">
        <v>3.016</v>
      </c>
      <c r="F1791" s="55">
        <v>2.9256000000000002</v>
      </c>
    </row>
    <row r="1792" spans="1:6">
      <c r="A1792" s="56">
        <v>40503</v>
      </c>
      <c r="B1792" s="55">
        <v>2.8249</v>
      </c>
      <c r="C1792" s="55">
        <v>3.0044</v>
      </c>
      <c r="D1792" s="55">
        <v>2.8134000000000001</v>
      </c>
      <c r="E1792" s="55">
        <v>3.016</v>
      </c>
      <c r="F1792" s="55">
        <v>2.9256000000000002</v>
      </c>
    </row>
    <row r="1793" spans="1:6">
      <c r="A1793" s="56">
        <v>40504</v>
      </c>
      <c r="B1793" s="55">
        <v>2.8241000000000001</v>
      </c>
      <c r="C1793" s="55">
        <v>3.0036</v>
      </c>
      <c r="D1793" s="55">
        <v>2.8125</v>
      </c>
      <c r="E1793" s="55">
        <v>3.0150999999999999</v>
      </c>
      <c r="F1793" s="55">
        <v>2.9051999999999998</v>
      </c>
    </row>
    <row r="1794" spans="1:6">
      <c r="A1794" s="56">
        <v>40505</v>
      </c>
      <c r="B1794" s="55">
        <v>2.8742999999999999</v>
      </c>
      <c r="C1794" s="55">
        <v>3.0569999999999999</v>
      </c>
      <c r="D1794" s="55">
        <v>2.8626</v>
      </c>
      <c r="E1794" s="55">
        <v>3.0688</v>
      </c>
      <c r="F1794" s="55">
        <v>2.8927</v>
      </c>
    </row>
    <row r="1795" spans="1:6">
      <c r="A1795" s="56">
        <v>40506</v>
      </c>
      <c r="B1795" s="55">
        <v>2.9217</v>
      </c>
      <c r="C1795" s="55">
        <v>3.1074000000000002</v>
      </c>
      <c r="D1795" s="55">
        <v>2.9097</v>
      </c>
      <c r="E1795" s="55">
        <v>3.1193</v>
      </c>
      <c r="F1795" s="55">
        <v>2.9338000000000002</v>
      </c>
    </row>
    <row r="1796" spans="1:6">
      <c r="A1796" s="56">
        <v>40507</v>
      </c>
      <c r="B1796" s="55">
        <v>2.9058999999999999</v>
      </c>
      <c r="C1796" s="55">
        <v>3.0905</v>
      </c>
      <c r="D1796" s="55">
        <v>2.8940000000000001</v>
      </c>
      <c r="E1796" s="55">
        <v>3.1023999999999998</v>
      </c>
      <c r="F1796" s="55">
        <v>2.9923000000000002</v>
      </c>
    </row>
    <row r="1797" spans="1:6">
      <c r="A1797" s="56">
        <v>40508</v>
      </c>
      <c r="B1797" s="55">
        <v>2.9714</v>
      </c>
      <c r="C1797" s="55">
        <v>3.1602000000000001</v>
      </c>
      <c r="D1797" s="55">
        <v>2.9592000000000001</v>
      </c>
      <c r="E1797" s="55">
        <v>3.1724000000000001</v>
      </c>
      <c r="F1797" s="55">
        <v>2.9847999999999999</v>
      </c>
    </row>
    <row r="1798" spans="1:6">
      <c r="A1798" s="56">
        <v>40509</v>
      </c>
      <c r="B1798" s="55">
        <v>2.9714</v>
      </c>
      <c r="C1798" s="55">
        <v>3.1602000000000001</v>
      </c>
      <c r="D1798" s="55">
        <v>2.9592000000000001</v>
      </c>
      <c r="E1798" s="55">
        <v>3.1724000000000001</v>
      </c>
      <c r="F1798" s="55">
        <v>2.9847999999999999</v>
      </c>
    </row>
    <row r="1799" spans="1:6">
      <c r="A1799" s="56">
        <v>40510</v>
      </c>
      <c r="B1799" s="55">
        <v>2.9714</v>
      </c>
      <c r="C1799" s="55">
        <v>3.1602000000000001</v>
      </c>
      <c r="D1799" s="55">
        <v>2.9592000000000001</v>
      </c>
      <c r="E1799" s="55">
        <v>3.1724000000000001</v>
      </c>
      <c r="F1799" s="55">
        <v>2.9847999999999999</v>
      </c>
    </row>
    <row r="1800" spans="1:6">
      <c r="A1800" s="56">
        <v>40511</v>
      </c>
      <c r="B1800" s="55">
        <v>3.0182000000000002</v>
      </c>
      <c r="C1800" s="55">
        <v>3.21</v>
      </c>
      <c r="D1800" s="55">
        <v>3.0057999999999998</v>
      </c>
      <c r="E1800" s="55">
        <v>3.2223000000000002</v>
      </c>
      <c r="F1800" s="55">
        <v>3.0304000000000002</v>
      </c>
    </row>
    <row r="1801" spans="1:6">
      <c r="A1801" s="56">
        <v>40512</v>
      </c>
      <c r="B1801" s="55">
        <v>3.0447000000000002</v>
      </c>
      <c r="C1801" s="55">
        <v>3.2381000000000002</v>
      </c>
      <c r="D1801" s="55">
        <v>3.0322</v>
      </c>
      <c r="E1801" s="55">
        <v>3.2505999999999999</v>
      </c>
      <c r="F1801" s="55">
        <v>3.0385</v>
      </c>
    </row>
    <row r="1802" spans="1:6">
      <c r="A1802" s="56">
        <v>40513</v>
      </c>
      <c r="B1802" s="55">
        <v>2.9975999999999998</v>
      </c>
      <c r="C1802" s="55">
        <v>3.1880999999999999</v>
      </c>
      <c r="D1802" s="55">
        <v>2.9853000000000001</v>
      </c>
      <c r="E1802" s="55">
        <v>3.2004000000000001</v>
      </c>
      <c r="F1802" s="55">
        <v>3.1358999999999999</v>
      </c>
    </row>
    <row r="1803" spans="1:6">
      <c r="A1803" s="56">
        <v>40514</v>
      </c>
      <c r="B1803" s="55">
        <v>2.9563000000000001</v>
      </c>
      <c r="C1803" s="55">
        <v>3.1442000000000001</v>
      </c>
      <c r="D1803" s="55">
        <v>2.9441999999999999</v>
      </c>
      <c r="E1803" s="55">
        <v>3.1562999999999999</v>
      </c>
      <c r="F1803" s="55">
        <v>3.0598999999999998</v>
      </c>
    </row>
    <row r="1804" spans="1:6">
      <c r="A1804" s="56">
        <v>40515</v>
      </c>
      <c r="B1804" s="55">
        <v>2.964</v>
      </c>
      <c r="C1804" s="55">
        <v>3.1522999999999999</v>
      </c>
      <c r="D1804" s="55">
        <v>2.9518</v>
      </c>
      <c r="E1804" s="55">
        <v>3.1644999999999999</v>
      </c>
      <c r="F1804" s="55">
        <v>3.0246</v>
      </c>
    </row>
    <row r="1805" spans="1:6">
      <c r="A1805" s="56">
        <v>40516</v>
      </c>
      <c r="B1805" s="55">
        <v>2.964</v>
      </c>
      <c r="C1805" s="55">
        <v>3.1522999999999999</v>
      </c>
      <c r="D1805" s="55">
        <v>2.9518</v>
      </c>
      <c r="E1805" s="55">
        <v>3.1644999999999999</v>
      </c>
      <c r="F1805" s="55">
        <v>3.0246</v>
      </c>
    </row>
    <row r="1806" spans="1:6">
      <c r="A1806" s="56">
        <v>40517</v>
      </c>
      <c r="B1806" s="55">
        <v>2.964</v>
      </c>
      <c r="C1806" s="55">
        <v>3.1522999999999999</v>
      </c>
      <c r="D1806" s="55">
        <v>2.9518</v>
      </c>
      <c r="E1806" s="55">
        <v>3.1644999999999999</v>
      </c>
      <c r="F1806" s="55">
        <v>3.0246</v>
      </c>
    </row>
    <row r="1807" spans="1:6">
      <c r="A1807" s="56">
        <v>40518</v>
      </c>
      <c r="B1807" s="55">
        <v>2.9803999999999999</v>
      </c>
      <c r="C1807" s="55">
        <v>3.1698</v>
      </c>
      <c r="D1807" s="55">
        <v>2.9681999999999999</v>
      </c>
      <c r="E1807" s="55">
        <v>3.1821000000000002</v>
      </c>
      <c r="F1807" s="55">
        <v>3.0453000000000001</v>
      </c>
    </row>
    <row r="1808" spans="1:6">
      <c r="A1808" s="56">
        <v>40519</v>
      </c>
      <c r="B1808" s="55">
        <v>2.9973000000000001</v>
      </c>
      <c r="C1808" s="55">
        <v>3.1877</v>
      </c>
      <c r="D1808" s="55">
        <v>2.9849999999999999</v>
      </c>
      <c r="E1808" s="55">
        <v>3.2</v>
      </c>
      <c r="F1808" s="55">
        <v>3.0655000000000001</v>
      </c>
    </row>
    <row r="1809" spans="1:6">
      <c r="A1809" s="56">
        <v>40520</v>
      </c>
      <c r="B1809" s="55">
        <v>3.0289000000000001</v>
      </c>
      <c r="C1809" s="55">
        <v>3.2212999999999998</v>
      </c>
      <c r="D1809" s="55">
        <v>3.0164</v>
      </c>
      <c r="E1809" s="55">
        <v>3.2336999999999998</v>
      </c>
      <c r="F1809" s="55">
        <v>3.0682</v>
      </c>
    </row>
    <row r="1810" spans="1:6">
      <c r="A1810" s="56">
        <v>40521</v>
      </c>
      <c r="B1810" s="55">
        <v>3.0013000000000001</v>
      </c>
      <c r="C1810" s="55">
        <v>3.1920000000000002</v>
      </c>
      <c r="D1810" s="55">
        <v>2.9889999999999999</v>
      </c>
      <c r="E1810" s="55">
        <v>3.2042999999999999</v>
      </c>
      <c r="F1810" s="55">
        <v>3.0975000000000001</v>
      </c>
    </row>
    <row r="1811" spans="1:6">
      <c r="A1811" s="56">
        <v>40522</v>
      </c>
      <c r="B1811" s="55">
        <v>3.0169999999999999</v>
      </c>
      <c r="C1811" s="55">
        <v>3.2086999999999999</v>
      </c>
      <c r="D1811" s="55">
        <v>3.0045999999999999</v>
      </c>
      <c r="E1811" s="55">
        <v>3.2210999999999999</v>
      </c>
      <c r="F1811" s="55">
        <v>3.0926999999999998</v>
      </c>
    </row>
    <row r="1812" spans="1:6">
      <c r="A1812" s="56">
        <v>40523</v>
      </c>
      <c r="B1812" s="55">
        <v>3.0169999999999999</v>
      </c>
      <c r="C1812" s="55">
        <v>3.2086999999999999</v>
      </c>
      <c r="D1812" s="55">
        <v>3.0045999999999999</v>
      </c>
      <c r="E1812" s="55">
        <v>3.2210999999999999</v>
      </c>
      <c r="F1812" s="55">
        <v>3.0926999999999998</v>
      </c>
    </row>
    <row r="1813" spans="1:6">
      <c r="A1813" s="56">
        <v>40524</v>
      </c>
      <c r="B1813" s="55">
        <v>3.0169999999999999</v>
      </c>
      <c r="C1813" s="55">
        <v>3.2086999999999999</v>
      </c>
      <c r="D1813" s="55">
        <v>3.0045999999999999</v>
      </c>
      <c r="E1813" s="55">
        <v>3.2210999999999999</v>
      </c>
      <c r="F1813" s="55">
        <v>3.0926999999999998</v>
      </c>
    </row>
    <row r="1814" spans="1:6">
      <c r="A1814" s="56">
        <v>40525</v>
      </c>
      <c r="B1814" s="55">
        <v>3.0238999999999998</v>
      </c>
      <c r="C1814" s="55">
        <v>3.2160000000000002</v>
      </c>
      <c r="D1814" s="55">
        <v>3.0114999999999998</v>
      </c>
      <c r="E1814" s="55">
        <v>3.2284000000000002</v>
      </c>
      <c r="F1814" s="55">
        <v>3.1074000000000002</v>
      </c>
    </row>
    <row r="1815" spans="1:6">
      <c r="A1815" s="56">
        <v>40526</v>
      </c>
      <c r="B1815" s="55">
        <v>3.0062000000000002</v>
      </c>
      <c r="C1815" s="55">
        <v>3.1972</v>
      </c>
      <c r="D1815" s="55">
        <v>2.9939</v>
      </c>
      <c r="E1815" s="55">
        <v>3.2094999999999998</v>
      </c>
      <c r="F1815" s="55">
        <v>3.1036999999999999</v>
      </c>
    </row>
    <row r="1816" spans="1:6">
      <c r="A1816" s="56">
        <v>40527</v>
      </c>
      <c r="B1816" s="55">
        <v>3.0274000000000001</v>
      </c>
      <c r="C1816" s="55">
        <v>3.2198000000000002</v>
      </c>
      <c r="D1816" s="55">
        <v>3.0150000000000001</v>
      </c>
      <c r="E1816" s="55">
        <v>3.2322000000000002</v>
      </c>
      <c r="F1816" s="55">
        <v>3.0794000000000001</v>
      </c>
    </row>
    <row r="1817" spans="1:6">
      <c r="A1817" s="56">
        <v>40528</v>
      </c>
      <c r="B1817" s="55">
        <v>3.0348999999999999</v>
      </c>
      <c r="C1817" s="55">
        <v>3.2277</v>
      </c>
      <c r="D1817" s="55">
        <v>3.0224000000000002</v>
      </c>
      <c r="E1817" s="55">
        <v>3.2402000000000002</v>
      </c>
      <c r="F1817" s="55">
        <v>3.1187999999999998</v>
      </c>
    </row>
    <row r="1818" spans="1:6">
      <c r="A1818" s="56">
        <v>40529</v>
      </c>
      <c r="B1818" s="55">
        <v>3.0415999999999999</v>
      </c>
      <c r="C1818" s="55">
        <v>3.2349000000000001</v>
      </c>
      <c r="D1818" s="55">
        <v>3.0291999999999999</v>
      </c>
      <c r="E1818" s="55">
        <v>3.2473999999999998</v>
      </c>
      <c r="F1818" s="55">
        <v>3.1112000000000002</v>
      </c>
    </row>
    <row r="1819" spans="1:6">
      <c r="A1819" s="56">
        <v>40530</v>
      </c>
      <c r="B1819" s="55">
        <v>3.0415999999999999</v>
      </c>
      <c r="C1819" s="55">
        <v>3.2349000000000001</v>
      </c>
      <c r="D1819" s="55">
        <v>3.0291999999999999</v>
      </c>
      <c r="E1819" s="55">
        <v>3.2473999999999998</v>
      </c>
      <c r="F1819" s="55">
        <v>3.1112000000000002</v>
      </c>
    </row>
    <row r="1820" spans="1:6">
      <c r="A1820" s="56">
        <v>40531</v>
      </c>
      <c r="B1820" s="55">
        <v>3.0415999999999999</v>
      </c>
      <c r="C1820" s="55">
        <v>3.2349000000000001</v>
      </c>
      <c r="D1820" s="55">
        <v>3.0291999999999999</v>
      </c>
      <c r="E1820" s="55">
        <v>3.2473999999999998</v>
      </c>
      <c r="F1820" s="55">
        <v>3.1112000000000002</v>
      </c>
    </row>
    <row r="1821" spans="1:6">
      <c r="A1821" s="56">
        <v>40532</v>
      </c>
      <c r="B1821" s="55">
        <v>3.0613999999999999</v>
      </c>
      <c r="C1821" s="55">
        <v>3.2559</v>
      </c>
      <c r="D1821" s="55">
        <v>3.0488</v>
      </c>
      <c r="E1821" s="55">
        <v>3.2684000000000002</v>
      </c>
      <c r="F1821" s="55">
        <v>3.1147</v>
      </c>
    </row>
    <row r="1822" spans="1:6">
      <c r="A1822" s="56">
        <v>40533</v>
      </c>
      <c r="B1822" s="55">
        <v>3.0705</v>
      </c>
      <c r="C1822" s="55">
        <v>3.2656000000000001</v>
      </c>
      <c r="D1822" s="55">
        <v>3.0579000000000001</v>
      </c>
      <c r="E1822" s="55">
        <v>3.2782</v>
      </c>
      <c r="F1822" s="55">
        <v>3.1450999999999998</v>
      </c>
    </row>
    <row r="1823" spans="1:6">
      <c r="A1823" s="56">
        <v>40534</v>
      </c>
      <c r="B1823" s="55">
        <v>3.1135999999999999</v>
      </c>
      <c r="C1823" s="55">
        <v>3.3115000000000001</v>
      </c>
      <c r="D1823" s="55">
        <v>3.1008</v>
      </c>
      <c r="E1823" s="55">
        <v>3.3241999999999998</v>
      </c>
      <c r="F1823" s="55">
        <v>3.1623999999999999</v>
      </c>
    </row>
    <row r="1824" spans="1:6">
      <c r="A1824" s="56">
        <v>40535</v>
      </c>
      <c r="B1824" s="55">
        <v>3.1118000000000001</v>
      </c>
      <c r="C1824" s="55">
        <v>3.3094999999999999</v>
      </c>
      <c r="D1824" s="55">
        <v>3.0990000000000002</v>
      </c>
      <c r="E1824" s="55">
        <v>3.3222999999999998</v>
      </c>
      <c r="F1824" s="55">
        <v>3.1829000000000001</v>
      </c>
    </row>
    <row r="1825" spans="1:6">
      <c r="A1825" s="56">
        <v>40536</v>
      </c>
      <c r="B1825" s="55">
        <v>3.0731999999999999</v>
      </c>
      <c r="C1825" s="55">
        <v>3.2685</v>
      </c>
      <c r="D1825" s="55">
        <v>3.0606</v>
      </c>
      <c r="E1825" s="55">
        <v>3.2810999999999999</v>
      </c>
      <c r="F1825" s="55">
        <v>3.1829999999999998</v>
      </c>
    </row>
    <row r="1826" spans="1:6">
      <c r="A1826" s="56">
        <v>40537</v>
      </c>
      <c r="B1826" s="55">
        <v>3.0731999999999999</v>
      </c>
      <c r="C1826" s="55">
        <v>3.2685</v>
      </c>
      <c r="D1826" s="55">
        <v>3.0606</v>
      </c>
      <c r="E1826" s="55">
        <v>3.2810999999999999</v>
      </c>
      <c r="F1826" s="55">
        <v>3.1829999999999998</v>
      </c>
    </row>
    <row r="1827" spans="1:6">
      <c r="A1827" s="56">
        <v>40538</v>
      </c>
      <c r="B1827" s="55">
        <v>3.0731999999999999</v>
      </c>
      <c r="C1827" s="55">
        <v>3.2685</v>
      </c>
      <c r="D1827" s="55">
        <v>3.0606</v>
      </c>
      <c r="E1827" s="55">
        <v>3.2810999999999999</v>
      </c>
      <c r="F1827" s="55">
        <v>3.1829999999999998</v>
      </c>
    </row>
    <row r="1828" spans="1:6">
      <c r="A1828" s="56">
        <v>40539</v>
      </c>
      <c r="B1828" s="55">
        <v>3.0667</v>
      </c>
      <c r="C1828" s="55">
        <v>3.2616000000000001</v>
      </c>
      <c r="D1828" s="55">
        <v>3.0541</v>
      </c>
      <c r="E1828" s="55">
        <v>3.2740999999999998</v>
      </c>
      <c r="F1828" s="55">
        <v>3.1412</v>
      </c>
    </row>
    <row r="1829" spans="1:6">
      <c r="A1829" s="56">
        <v>40540</v>
      </c>
      <c r="B1829" s="55">
        <v>3.0749</v>
      </c>
      <c r="C1829" s="55">
        <v>3.2703000000000002</v>
      </c>
      <c r="D1829" s="55">
        <v>3.0623</v>
      </c>
      <c r="E1829" s="55">
        <v>3.2829000000000002</v>
      </c>
      <c r="F1829" s="55">
        <v>3.1393</v>
      </c>
    </row>
    <row r="1830" spans="1:6">
      <c r="A1830" s="56">
        <v>40541</v>
      </c>
      <c r="B1830" s="55">
        <v>3.1116000000000001</v>
      </c>
      <c r="C1830" s="55">
        <v>3.3094000000000001</v>
      </c>
      <c r="D1830" s="55">
        <v>3.0989</v>
      </c>
      <c r="E1830" s="55">
        <v>3.3220999999999998</v>
      </c>
      <c r="F1830" s="55">
        <v>3.1703000000000001</v>
      </c>
    </row>
    <row r="1831" spans="1:6">
      <c r="A1831" s="56">
        <v>40542</v>
      </c>
      <c r="B1831" s="55">
        <v>3.1038000000000001</v>
      </c>
      <c r="C1831" s="55">
        <v>3.3010000000000002</v>
      </c>
      <c r="D1831" s="55">
        <v>3.0911</v>
      </c>
      <c r="E1831" s="55">
        <v>3.3136999999999999</v>
      </c>
      <c r="F1831" s="55">
        <v>3.1916000000000002</v>
      </c>
    </row>
    <row r="1832" spans="1:6">
      <c r="A1832" s="56">
        <v>40543</v>
      </c>
      <c r="B1832" s="55">
        <v>3.0851999999999999</v>
      </c>
      <c r="C1832" s="55">
        <v>3.2812999999999999</v>
      </c>
      <c r="D1832" s="55">
        <v>3.0726</v>
      </c>
      <c r="E1832" s="55">
        <v>3.2938999999999998</v>
      </c>
      <c r="F1832" s="55">
        <v>3.1932</v>
      </c>
    </row>
    <row r="1833" spans="1:6">
      <c r="A1833" s="56">
        <v>40544</v>
      </c>
      <c r="B1833" s="55">
        <v>3.0851999999999999</v>
      </c>
      <c r="C1833" s="55">
        <v>3.2812999999999999</v>
      </c>
      <c r="D1833" s="55">
        <v>3.0726</v>
      </c>
      <c r="E1833" s="55">
        <v>3.2938999999999998</v>
      </c>
      <c r="F1833" s="55">
        <v>3.1932</v>
      </c>
    </row>
    <row r="1834" spans="1:6">
      <c r="A1834" s="56">
        <v>40545</v>
      </c>
      <c r="B1834" s="55">
        <v>3.0851999999999999</v>
      </c>
      <c r="C1834" s="55">
        <v>3.2812999999999999</v>
      </c>
      <c r="D1834" s="55">
        <v>3.0726</v>
      </c>
      <c r="E1834" s="55">
        <v>3.2938999999999998</v>
      </c>
      <c r="F1834" s="55">
        <v>3.1932</v>
      </c>
    </row>
    <row r="1835" spans="1:6">
      <c r="A1835" s="56">
        <v>40546</v>
      </c>
      <c r="B1835" s="55">
        <v>3.1095000000000002</v>
      </c>
      <c r="C1835" s="55">
        <v>3.3071000000000002</v>
      </c>
      <c r="D1835" s="55">
        <v>3.0968</v>
      </c>
      <c r="E1835" s="55">
        <v>3.3199000000000001</v>
      </c>
      <c r="F1835" s="55">
        <v>3.1638999999999999</v>
      </c>
    </row>
    <row r="1836" spans="1:6">
      <c r="A1836" s="56">
        <v>40547</v>
      </c>
      <c r="B1836" s="55">
        <v>3.0697999999999999</v>
      </c>
      <c r="C1836" s="55">
        <v>3.2648000000000001</v>
      </c>
      <c r="D1836" s="55">
        <v>3.0571999999999999</v>
      </c>
      <c r="E1836" s="55">
        <v>3.2774000000000001</v>
      </c>
      <c r="F1836" s="55">
        <v>3.1789999999999998</v>
      </c>
    </row>
    <row r="1837" spans="1:6">
      <c r="A1837" s="56">
        <v>40548</v>
      </c>
      <c r="B1837" s="55">
        <v>3.0211000000000001</v>
      </c>
      <c r="C1837" s="55">
        <v>3.2130999999999998</v>
      </c>
      <c r="D1837" s="55">
        <v>3.0087000000000002</v>
      </c>
      <c r="E1837" s="55">
        <v>3.2254999999999998</v>
      </c>
      <c r="F1837" s="55">
        <v>3.1234999999999999</v>
      </c>
    </row>
    <row r="1838" spans="1:6">
      <c r="A1838" s="56">
        <v>40549</v>
      </c>
      <c r="B1838" s="55">
        <v>3.0211000000000001</v>
      </c>
      <c r="C1838" s="55">
        <v>3.2130999999999998</v>
      </c>
      <c r="D1838" s="55">
        <v>3.0087000000000002</v>
      </c>
      <c r="E1838" s="55">
        <v>3.2254999999999998</v>
      </c>
      <c r="F1838" s="55">
        <v>3.1234999999999999</v>
      </c>
    </row>
    <row r="1839" spans="1:6">
      <c r="A1839" s="56">
        <v>40550</v>
      </c>
      <c r="B1839" s="55">
        <v>3.0144000000000002</v>
      </c>
      <c r="C1839" s="55">
        <v>3.206</v>
      </c>
      <c r="D1839" s="55">
        <v>3.0021</v>
      </c>
      <c r="E1839" s="55">
        <v>3.2183000000000002</v>
      </c>
      <c r="F1839" s="55">
        <v>3.0985</v>
      </c>
    </row>
    <row r="1840" spans="1:6">
      <c r="A1840" s="56">
        <v>40551</v>
      </c>
      <c r="B1840" s="55">
        <v>3.0144000000000002</v>
      </c>
      <c r="C1840" s="55">
        <v>3.206</v>
      </c>
      <c r="D1840" s="55">
        <v>3.0021</v>
      </c>
      <c r="E1840" s="55">
        <v>3.2183000000000002</v>
      </c>
      <c r="F1840" s="55">
        <v>3.0985</v>
      </c>
    </row>
    <row r="1841" spans="1:6">
      <c r="A1841" s="56">
        <v>40552</v>
      </c>
      <c r="B1841" s="55">
        <v>3.0144000000000002</v>
      </c>
      <c r="C1841" s="55">
        <v>3.206</v>
      </c>
      <c r="D1841" s="55">
        <v>3.0021</v>
      </c>
      <c r="E1841" s="55">
        <v>3.2183000000000002</v>
      </c>
      <c r="F1841" s="55">
        <v>3.0985</v>
      </c>
    </row>
    <row r="1842" spans="1:6">
      <c r="A1842" s="56">
        <v>40553</v>
      </c>
      <c r="B1842" s="55">
        <v>3.0581999999999998</v>
      </c>
      <c r="C1842" s="55">
        <v>3.2526000000000002</v>
      </c>
      <c r="D1842" s="55">
        <v>3.0457000000000001</v>
      </c>
      <c r="E1842" s="55">
        <v>3.2650999999999999</v>
      </c>
      <c r="F1842" s="55">
        <v>3.0948000000000002</v>
      </c>
    </row>
    <row r="1843" spans="1:6">
      <c r="A1843" s="56">
        <v>40554</v>
      </c>
      <c r="B1843" s="55">
        <v>3.0283000000000002</v>
      </c>
      <c r="C1843" s="55">
        <v>3.2206999999999999</v>
      </c>
      <c r="D1843" s="55">
        <v>3.0158999999999998</v>
      </c>
      <c r="E1843" s="55">
        <v>3.2330999999999999</v>
      </c>
      <c r="F1843" s="55">
        <v>3.1347999999999998</v>
      </c>
    </row>
    <row r="1844" spans="1:6">
      <c r="A1844" s="56">
        <v>40555</v>
      </c>
      <c r="B1844" s="55">
        <v>2.9706000000000001</v>
      </c>
      <c r="C1844" s="55">
        <v>3.1593</v>
      </c>
      <c r="D1844" s="55">
        <v>2.9584000000000001</v>
      </c>
      <c r="E1844" s="55">
        <v>3.1715</v>
      </c>
      <c r="F1844" s="55">
        <v>3.0981000000000001</v>
      </c>
    </row>
    <row r="1845" spans="1:6">
      <c r="A1845" s="56">
        <v>40556</v>
      </c>
      <c r="B1845" s="55">
        <v>2.9333</v>
      </c>
      <c r="C1845" s="55">
        <v>3.1196999999999999</v>
      </c>
      <c r="D1845" s="55">
        <v>2.9213</v>
      </c>
      <c r="E1845" s="55">
        <v>3.1316999999999999</v>
      </c>
      <c r="F1845" s="55">
        <v>3.0318999999999998</v>
      </c>
    </row>
    <row r="1846" spans="1:6">
      <c r="A1846" s="56">
        <v>40557</v>
      </c>
      <c r="B1846" s="55">
        <v>2.9255</v>
      </c>
      <c r="C1846" s="55">
        <v>3.1114000000000002</v>
      </c>
      <c r="D1846" s="55">
        <v>2.9135</v>
      </c>
      <c r="E1846" s="55">
        <v>3.1234000000000002</v>
      </c>
      <c r="F1846" s="55">
        <v>3.0158999999999998</v>
      </c>
    </row>
    <row r="1847" spans="1:6">
      <c r="A1847" s="56">
        <v>40558</v>
      </c>
      <c r="B1847" s="55">
        <v>2.9255</v>
      </c>
      <c r="C1847" s="55">
        <v>3.1114000000000002</v>
      </c>
      <c r="D1847" s="55">
        <v>2.9135</v>
      </c>
      <c r="E1847" s="55">
        <v>3.1234000000000002</v>
      </c>
      <c r="F1847" s="55">
        <v>3.0158999999999998</v>
      </c>
    </row>
    <row r="1848" spans="1:6">
      <c r="A1848" s="56">
        <v>40559</v>
      </c>
      <c r="B1848" s="55">
        <v>2.9255</v>
      </c>
      <c r="C1848" s="55">
        <v>3.1114000000000002</v>
      </c>
      <c r="D1848" s="55">
        <v>2.9135</v>
      </c>
      <c r="E1848" s="55">
        <v>3.1234000000000002</v>
      </c>
      <c r="F1848" s="55">
        <v>3.0158999999999998</v>
      </c>
    </row>
    <row r="1849" spans="1:6">
      <c r="A1849" s="56">
        <v>40560</v>
      </c>
      <c r="B1849" s="55">
        <v>2.9308999999999998</v>
      </c>
      <c r="C1849" s="55">
        <v>3.1172</v>
      </c>
      <c r="D1849" s="55">
        <v>2.9188999999999998</v>
      </c>
      <c r="E1849" s="55">
        <v>3.1292</v>
      </c>
      <c r="F1849" s="55">
        <v>3.0158</v>
      </c>
    </row>
    <row r="1850" spans="1:6">
      <c r="A1850" s="56">
        <v>40561</v>
      </c>
      <c r="B1850" s="55">
        <v>2.9437000000000002</v>
      </c>
      <c r="C1850" s="55">
        <v>3.1307999999999998</v>
      </c>
      <c r="D1850" s="55">
        <v>2.9317000000000002</v>
      </c>
      <c r="E1850" s="55">
        <v>3.1427999999999998</v>
      </c>
      <c r="F1850" s="55">
        <v>3.0167000000000002</v>
      </c>
    </row>
    <row r="1851" spans="1:6">
      <c r="A1851" s="56">
        <v>40562</v>
      </c>
      <c r="B1851" s="55">
        <v>2.9234</v>
      </c>
      <c r="C1851" s="55">
        <v>3.1092</v>
      </c>
      <c r="D1851" s="55">
        <v>2.9114</v>
      </c>
      <c r="E1851" s="55">
        <v>3.1212</v>
      </c>
      <c r="F1851" s="55">
        <v>3.0059999999999998</v>
      </c>
    </row>
    <row r="1852" spans="1:6">
      <c r="A1852" s="56">
        <v>40563</v>
      </c>
      <c r="B1852" s="55">
        <v>2.9681000000000002</v>
      </c>
      <c r="C1852" s="55">
        <v>3.1566999999999998</v>
      </c>
      <c r="D1852" s="55">
        <v>2.9559000000000002</v>
      </c>
      <c r="E1852" s="55">
        <v>3.1688999999999998</v>
      </c>
      <c r="F1852" s="55">
        <v>3.0127999999999999</v>
      </c>
    </row>
    <row r="1853" spans="1:6">
      <c r="A1853" s="56">
        <v>40564</v>
      </c>
      <c r="B1853" s="55">
        <v>2.9076</v>
      </c>
      <c r="C1853" s="55">
        <v>3.0922999999999998</v>
      </c>
      <c r="D1853" s="55">
        <v>2.8957000000000002</v>
      </c>
      <c r="E1853" s="55">
        <v>3.1042999999999998</v>
      </c>
      <c r="F1853" s="55">
        <v>3.0246</v>
      </c>
    </row>
    <row r="1854" spans="1:6">
      <c r="A1854" s="56">
        <v>40565</v>
      </c>
      <c r="B1854" s="55">
        <v>2.9076</v>
      </c>
      <c r="C1854" s="55">
        <v>3.0922999999999998</v>
      </c>
      <c r="D1854" s="55">
        <v>2.8957000000000002</v>
      </c>
      <c r="E1854" s="55">
        <v>3.1042999999999998</v>
      </c>
      <c r="F1854" s="55">
        <v>3.0246</v>
      </c>
    </row>
    <row r="1855" spans="1:6">
      <c r="A1855" s="56">
        <v>40566</v>
      </c>
      <c r="B1855" s="55">
        <v>2.9076</v>
      </c>
      <c r="C1855" s="55">
        <v>3.0922999999999998</v>
      </c>
      <c r="D1855" s="55">
        <v>2.8957000000000002</v>
      </c>
      <c r="E1855" s="55">
        <v>3.1042999999999998</v>
      </c>
      <c r="F1855" s="55">
        <v>3.0246</v>
      </c>
    </row>
    <row r="1856" spans="1:6">
      <c r="A1856" s="56">
        <v>40567</v>
      </c>
      <c r="B1856" s="55">
        <v>2.8932000000000002</v>
      </c>
      <c r="C1856" s="55">
        <v>3.077</v>
      </c>
      <c r="D1856" s="55">
        <v>2.8813</v>
      </c>
      <c r="E1856" s="55">
        <v>3.0889000000000002</v>
      </c>
      <c r="F1856" s="55">
        <v>2.9870000000000001</v>
      </c>
    </row>
    <row r="1857" spans="1:6">
      <c r="A1857" s="56">
        <v>40568</v>
      </c>
      <c r="B1857" s="55">
        <v>2.9056999999999999</v>
      </c>
      <c r="C1857" s="55">
        <v>3.0903</v>
      </c>
      <c r="D1857" s="55">
        <v>2.8938000000000001</v>
      </c>
      <c r="E1857" s="55">
        <v>3.1023000000000001</v>
      </c>
      <c r="F1857" s="55">
        <v>2.9759000000000002</v>
      </c>
    </row>
    <row r="1858" spans="1:6">
      <c r="A1858" s="56">
        <v>40569</v>
      </c>
      <c r="B1858" s="55">
        <v>2.9340999999999999</v>
      </c>
      <c r="C1858" s="55">
        <v>3.1206</v>
      </c>
      <c r="D1858" s="55">
        <v>2.9220999999999999</v>
      </c>
      <c r="E1858" s="55">
        <v>3.1326000000000001</v>
      </c>
      <c r="F1858" s="55">
        <v>3.012</v>
      </c>
    </row>
    <row r="1859" spans="1:6">
      <c r="A1859" s="56">
        <v>40570</v>
      </c>
      <c r="B1859" s="55">
        <v>2.9270999999999998</v>
      </c>
      <c r="C1859" s="55">
        <v>3.1131000000000002</v>
      </c>
      <c r="D1859" s="55">
        <v>2.9150999999999998</v>
      </c>
      <c r="E1859" s="55">
        <v>3.1251000000000002</v>
      </c>
      <c r="F1859" s="55">
        <v>2.9929000000000001</v>
      </c>
    </row>
    <row r="1860" spans="1:6">
      <c r="A1860" s="56">
        <v>40571</v>
      </c>
      <c r="B1860" s="55">
        <v>2.9426999999999999</v>
      </c>
      <c r="C1860" s="55">
        <v>3.1297000000000001</v>
      </c>
      <c r="D1860" s="55">
        <v>2.9306000000000001</v>
      </c>
      <c r="E1860" s="55">
        <v>3.1417000000000002</v>
      </c>
      <c r="F1860" s="55">
        <v>3.0171000000000001</v>
      </c>
    </row>
    <row r="1861" spans="1:6">
      <c r="A1861" s="56">
        <v>40572</v>
      </c>
      <c r="B1861" s="55">
        <v>2.9426999999999999</v>
      </c>
      <c r="C1861" s="55">
        <v>3.1297000000000001</v>
      </c>
      <c r="D1861" s="55">
        <v>2.9306000000000001</v>
      </c>
      <c r="E1861" s="55">
        <v>3.1417000000000002</v>
      </c>
      <c r="F1861" s="55">
        <v>3.0171000000000001</v>
      </c>
    </row>
    <row r="1862" spans="1:6">
      <c r="A1862" s="56">
        <v>40573</v>
      </c>
      <c r="B1862" s="55">
        <v>2.9426999999999999</v>
      </c>
      <c r="C1862" s="55">
        <v>3.1297000000000001</v>
      </c>
      <c r="D1862" s="55">
        <v>2.9306000000000001</v>
      </c>
      <c r="E1862" s="55">
        <v>3.1417000000000002</v>
      </c>
      <c r="F1862" s="55">
        <v>3.0171000000000001</v>
      </c>
    </row>
    <row r="1863" spans="1:6">
      <c r="A1863" s="56">
        <v>40574</v>
      </c>
      <c r="B1863" s="55">
        <v>2.9982000000000002</v>
      </c>
      <c r="C1863" s="55">
        <v>3.1886999999999999</v>
      </c>
      <c r="D1863" s="55">
        <v>2.9859</v>
      </c>
      <c r="E1863" s="55">
        <v>3.2010000000000001</v>
      </c>
      <c r="F1863" s="55">
        <v>3.0137999999999998</v>
      </c>
    </row>
    <row r="1864" spans="1:6">
      <c r="A1864" s="56">
        <v>40575</v>
      </c>
      <c r="B1864" s="55">
        <v>2.9618000000000002</v>
      </c>
      <c r="C1864" s="55">
        <v>3.15</v>
      </c>
      <c r="D1864" s="55">
        <v>2.9496000000000002</v>
      </c>
      <c r="E1864" s="55">
        <v>3.1621000000000001</v>
      </c>
      <c r="F1864" s="55">
        <v>3.0590000000000002</v>
      </c>
    </row>
    <row r="1865" spans="1:6">
      <c r="A1865" s="56">
        <v>40576</v>
      </c>
      <c r="B1865" s="55">
        <v>2.9411999999999998</v>
      </c>
      <c r="C1865" s="55">
        <v>3.1280999999999999</v>
      </c>
      <c r="D1865" s="55">
        <v>2.9291</v>
      </c>
      <c r="E1865" s="55">
        <v>3.1400999999999999</v>
      </c>
      <c r="F1865" s="55">
        <v>3.0234999999999999</v>
      </c>
    </row>
    <row r="1866" spans="1:6">
      <c r="A1866" s="56">
        <v>40577</v>
      </c>
      <c r="B1866" s="55">
        <v>2.9235000000000002</v>
      </c>
      <c r="C1866" s="55">
        <v>3.1092</v>
      </c>
      <c r="D1866" s="55">
        <v>2.9115000000000002</v>
      </c>
      <c r="E1866" s="55">
        <v>3.1212</v>
      </c>
      <c r="F1866" s="55">
        <v>3.0188000000000001</v>
      </c>
    </row>
    <row r="1867" spans="1:6">
      <c r="A1867" s="56">
        <v>40578</v>
      </c>
      <c r="B1867" s="55">
        <v>2.9499</v>
      </c>
      <c r="C1867" s="55">
        <v>3.1373000000000002</v>
      </c>
      <c r="D1867" s="55">
        <v>2.9378000000000002</v>
      </c>
      <c r="E1867" s="55">
        <v>3.1494</v>
      </c>
      <c r="F1867" s="55">
        <v>3.0145</v>
      </c>
    </row>
    <row r="1868" spans="1:6">
      <c r="A1868" s="56">
        <v>40579</v>
      </c>
      <c r="B1868" s="55">
        <v>2.9499</v>
      </c>
      <c r="C1868" s="55">
        <v>3.1373000000000002</v>
      </c>
      <c r="D1868" s="55">
        <v>2.9378000000000002</v>
      </c>
      <c r="E1868" s="55">
        <v>3.1494</v>
      </c>
      <c r="F1868" s="55">
        <v>3.0145</v>
      </c>
    </row>
    <row r="1869" spans="1:6">
      <c r="A1869" s="56">
        <v>40580</v>
      </c>
      <c r="B1869" s="55">
        <v>2.9499</v>
      </c>
      <c r="C1869" s="55">
        <v>3.1373000000000002</v>
      </c>
      <c r="D1869" s="55">
        <v>2.9378000000000002</v>
      </c>
      <c r="E1869" s="55">
        <v>3.1494</v>
      </c>
      <c r="F1869" s="55">
        <v>3.0145</v>
      </c>
    </row>
    <row r="1870" spans="1:6">
      <c r="A1870" s="56">
        <v>40581</v>
      </c>
      <c r="B1870" s="55">
        <v>2.8874</v>
      </c>
      <c r="C1870" s="55">
        <v>3.0709</v>
      </c>
      <c r="D1870" s="55">
        <v>2.8755000000000002</v>
      </c>
      <c r="E1870" s="55">
        <v>3.0827</v>
      </c>
      <c r="F1870" s="55">
        <v>3.0259</v>
      </c>
    </row>
    <row r="1871" spans="1:6">
      <c r="A1871" s="56">
        <v>40582</v>
      </c>
      <c r="B1871" s="55">
        <v>2.9033000000000002</v>
      </c>
      <c r="C1871" s="55">
        <v>3.0878000000000001</v>
      </c>
      <c r="D1871" s="55">
        <v>2.8914</v>
      </c>
      <c r="E1871" s="55">
        <v>3.0996999999999999</v>
      </c>
      <c r="F1871" s="55">
        <v>2.9712999999999998</v>
      </c>
    </row>
    <row r="1872" spans="1:6">
      <c r="A1872" s="56">
        <v>40583</v>
      </c>
      <c r="B1872" s="55">
        <v>2.8933</v>
      </c>
      <c r="C1872" s="55">
        <v>3.0771999999999999</v>
      </c>
      <c r="D1872" s="55">
        <v>2.8815</v>
      </c>
      <c r="E1872" s="55">
        <v>3.089</v>
      </c>
      <c r="F1872" s="55">
        <v>2.9819</v>
      </c>
    </row>
    <row r="1873" spans="1:6">
      <c r="A1873" s="56">
        <v>40584</v>
      </c>
      <c r="B1873" s="55">
        <v>2.9112</v>
      </c>
      <c r="C1873" s="55">
        <v>3.0960999999999999</v>
      </c>
      <c r="D1873" s="55">
        <v>2.8992</v>
      </c>
      <c r="E1873" s="55">
        <v>3.1080999999999999</v>
      </c>
      <c r="F1873" s="55">
        <v>2.9651999999999998</v>
      </c>
    </row>
    <row r="1874" spans="1:6">
      <c r="A1874" s="56">
        <v>40585</v>
      </c>
      <c r="B1874" s="55">
        <v>2.9138000000000002</v>
      </c>
      <c r="C1874" s="55">
        <v>3.0990000000000002</v>
      </c>
      <c r="D1874" s="55">
        <v>2.9018999999999999</v>
      </c>
      <c r="E1874" s="55">
        <v>3.1109</v>
      </c>
      <c r="F1874" s="55">
        <v>2.9939</v>
      </c>
    </row>
    <row r="1875" spans="1:6">
      <c r="A1875" s="56">
        <v>40586</v>
      </c>
      <c r="B1875" s="55">
        <v>2.9138000000000002</v>
      </c>
      <c r="C1875" s="55">
        <v>3.0990000000000002</v>
      </c>
      <c r="D1875" s="55">
        <v>2.9018999999999999</v>
      </c>
      <c r="E1875" s="55">
        <v>3.1109</v>
      </c>
      <c r="F1875" s="55">
        <v>2.9939</v>
      </c>
    </row>
    <row r="1876" spans="1:6">
      <c r="A1876" s="56">
        <v>40587</v>
      </c>
      <c r="B1876" s="55">
        <v>2.9138000000000002</v>
      </c>
      <c r="C1876" s="55">
        <v>3.0990000000000002</v>
      </c>
      <c r="D1876" s="55">
        <v>2.9018999999999999</v>
      </c>
      <c r="E1876" s="55">
        <v>3.1109</v>
      </c>
      <c r="F1876" s="55">
        <v>2.9939</v>
      </c>
    </row>
    <row r="1877" spans="1:6">
      <c r="A1877" s="56">
        <v>40588</v>
      </c>
      <c r="B1877" s="55">
        <v>2.8935</v>
      </c>
      <c r="C1877" s="55">
        <v>3.0773999999999999</v>
      </c>
      <c r="D1877" s="55">
        <v>2.8816999999999999</v>
      </c>
      <c r="E1877" s="55">
        <v>3.0893000000000002</v>
      </c>
      <c r="F1877" s="55">
        <v>2.9979</v>
      </c>
    </row>
    <row r="1878" spans="1:6">
      <c r="A1878" s="56">
        <v>40589</v>
      </c>
      <c r="B1878" s="55">
        <v>2.9426999999999999</v>
      </c>
      <c r="C1878" s="55">
        <v>3.1297000000000001</v>
      </c>
      <c r="D1878" s="55">
        <v>2.9306000000000001</v>
      </c>
      <c r="E1878" s="55">
        <v>3.1417000000000002</v>
      </c>
      <c r="F1878" s="55">
        <v>3.0036</v>
      </c>
    </row>
    <row r="1879" spans="1:6">
      <c r="A1879" s="56">
        <v>40590</v>
      </c>
      <c r="B1879" s="55">
        <v>2.9319000000000002</v>
      </c>
      <c r="C1879" s="55">
        <v>3.1181999999999999</v>
      </c>
      <c r="D1879" s="55">
        <v>2.9198</v>
      </c>
      <c r="E1879" s="55">
        <v>3.1301999999999999</v>
      </c>
      <c r="F1879" s="55">
        <v>3.0066999999999999</v>
      </c>
    </row>
    <row r="1880" spans="1:6">
      <c r="A1880" s="56">
        <v>40591</v>
      </c>
      <c r="B1880" s="55">
        <v>2.9203000000000001</v>
      </c>
      <c r="C1880" s="55">
        <v>3.1057999999999999</v>
      </c>
      <c r="D1880" s="55">
        <v>2.9083000000000001</v>
      </c>
      <c r="E1880" s="55">
        <v>3.1177999999999999</v>
      </c>
      <c r="F1880" s="55">
        <v>3.0005999999999999</v>
      </c>
    </row>
    <row r="1881" spans="1:6">
      <c r="A1881" s="56">
        <v>40592</v>
      </c>
      <c r="B1881" s="55">
        <v>2.9498000000000002</v>
      </c>
      <c r="C1881" s="55">
        <v>3.1372</v>
      </c>
      <c r="D1881" s="55">
        <v>2.9377</v>
      </c>
      <c r="E1881" s="55">
        <v>3.1493000000000002</v>
      </c>
      <c r="F1881" s="55">
        <v>3.0108999999999999</v>
      </c>
    </row>
    <row r="1882" spans="1:6">
      <c r="A1882" s="56">
        <v>40593</v>
      </c>
      <c r="B1882" s="55">
        <v>2.9498000000000002</v>
      </c>
      <c r="C1882" s="55">
        <v>3.1372</v>
      </c>
      <c r="D1882" s="55">
        <v>2.9377</v>
      </c>
      <c r="E1882" s="55">
        <v>3.1493000000000002</v>
      </c>
      <c r="F1882" s="55">
        <v>3.0108999999999999</v>
      </c>
    </row>
    <row r="1883" spans="1:6">
      <c r="A1883" s="56">
        <v>40594</v>
      </c>
      <c r="B1883" s="55">
        <v>2.9498000000000002</v>
      </c>
      <c r="C1883" s="55">
        <v>3.1372</v>
      </c>
      <c r="D1883" s="55">
        <v>2.9377</v>
      </c>
      <c r="E1883" s="55">
        <v>3.1493000000000002</v>
      </c>
      <c r="F1883" s="55">
        <v>3.0108999999999999</v>
      </c>
    </row>
    <row r="1884" spans="1:6">
      <c r="A1884" s="56">
        <v>40595</v>
      </c>
      <c r="B1884" s="55">
        <v>2.9529999999999998</v>
      </c>
      <c r="C1884" s="55">
        <v>3.1406000000000001</v>
      </c>
      <c r="D1884" s="55">
        <v>2.9409000000000001</v>
      </c>
      <c r="E1884" s="55">
        <v>3.1526999999999998</v>
      </c>
      <c r="F1884" s="55">
        <v>3.0247000000000002</v>
      </c>
    </row>
    <row r="1885" spans="1:6">
      <c r="A1885" s="56">
        <v>40596</v>
      </c>
      <c r="B1885" s="55">
        <v>3.0192000000000001</v>
      </c>
      <c r="C1885" s="55">
        <v>3.2109999999999999</v>
      </c>
      <c r="D1885" s="55">
        <v>3.0068000000000001</v>
      </c>
      <c r="E1885" s="55">
        <v>3.2233999999999998</v>
      </c>
      <c r="F1885" s="55">
        <v>3.032</v>
      </c>
    </row>
    <row r="1886" spans="1:6">
      <c r="A1886" s="56">
        <v>40597</v>
      </c>
      <c r="B1886" s="55">
        <v>3.0084</v>
      </c>
      <c r="C1886" s="55">
        <v>3.1996000000000002</v>
      </c>
      <c r="D1886" s="55">
        <v>2.9961000000000002</v>
      </c>
      <c r="E1886" s="55">
        <v>3.2119</v>
      </c>
      <c r="F1886" s="55">
        <v>3.0924</v>
      </c>
    </row>
    <row r="1887" spans="1:6">
      <c r="A1887" s="56">
        <v>40598</v>
      </c>
      <c r="B1887" s="55">
        <v>3.0476000000000001</v>
      </c>
      <c r="C1887" s="55">
        <v>3.2412000000000001</v>
      </c>
      <c r="D1887" s="55">
        <v>3.0350999999999999</v>
      </c>
      <c r="E1887" s="55">
        <v>3.2536999999999998</v>
      </c>
      <c r="F1887" s="55">
        <v>3.0773000000000001</v>
      </c>
    </row>
    <row r="1888" spans="1:6">
      <c r="A1888" s="56">
        <v>40599</v>
      </c>
      <c r="B1888" s="55">
        <v>3.0438999999999998</v>
      </c>
      <c r="C1888" s="55">
        <v>3.2372999999999998</v>
      </c>
      <c r="D1888" s="55">
        <v>3.0314000000000001</v>
      </c>
      <c r="E1888" s="55">
        <v>3.2498</v>
      </c>
      <c r="F1888" s="55">
        <v>3.1295999999999999</v>
      </c>
    </row>
    <row r="1889" spans="1:6">
      <c r="A1889" s="56">
        <v>40600</v>
      </c>
      <c r="B1889" s="55">
        <v>3.0438999999999998</v>
      </c>
      <c r="C1889" s="55">
        <v>3.2372999999999998</v>
      </c>
      <c r="D1889" s="55">
        <v>3.0314000000000001</v>
      </c>
      <c r="E1889" s="55">
        <v>3.2498</v>
      </c>
      <c r="F1889" s="55">
        <v>3.1295999999999999</v>
      </c>
    </row>
    <row r="1890" spans="1:6">
      <c r="A1890" s="56">
        <v>40601</v>
      </c>
      <c r="B1890" s="55">
        <v>3.0438999999999998</v>
      </c>
      <c r="C1890" s="55">
        <v>3.2372999999999998</v>
      </c>
      <c r="D1890" s="55">
        <v>3.0314000000000001</v>
      </c>
      <c r="E1890" s="55">
        <v>3.2498</v>
      </c>
      <c r="F1890" s="55">
        <v>3.1295999999999999</v>
      </c>
    </row>
    <row r="1891" spans="1:6">
      <c r="A1891" s="56">
        <v>40602</v>
      </c>
      <c r="B1891" s="55">
        <v>3.0303</v>
      </c>
      <c r="C1891" s="55">
        <v>3.2229000000000001</v>
      </c>
      <c r="D1891" s="55">
        <v>3.0179</v>
      </c>
      <c r="E1891" s="55">
        <v>3.2353000000000001</v>
      </c>
      <c r="F1891" s="55">
        <v>3.1006999999999998</v>
      </c>
    </row>
    <row r="1892" spans="1:6">
      <c r="A1892" s="56">
        <v>40603</v>
      </c>
      <c r="B1892" s="55">
        <v>3.0053999999999998</v>
      </c>
      <c r="C1892" s="55">
        <v>3.1964000000000001</v>
      </c>
      <c r="D1892" s="55">
        <v>2.9931000000000001</v>
      </c>
      <c r="E1892" s="55">
        <v>3.2086999999999999</v>
      </c>
      <c r="F1892" s="55">
        <v>3.1042999999999998</v>
      </c>
    </row>
    <row r="1893" spans="1:6">
      <c r="A1893" s="56">
        <v>40604</v>
      </c>
      <c r="B1893" s="55">
        <v>3.0430999999999999</v>
      </c>
      <c r="C1893" s="55">
        <v>3.2364999999999999</v>
      </c>
      <c r="D1893" s="55">
        <v>3.0306000000000002</v>
      </c>
      <c r="E1893" s="55">
        <v>3.2488999999999999</v>
      </c>
      <c r="F1893" s="55">
        <v>3.0739000000000001</v>
      </c>
    </row>
    <row r="1894" spans="1:6">
      <c r="A1894" s="56">
        <v>40605</v>
      </c>
      <c r="B1894" s="55">
        <v>3.0167999999999999</v>
      </c>
      <c r="C1894" s="55">
        <v>3.2084999999999999</v>
      </c>
      <c r="D1894" s="55">
        <v>3.0045000000000002</v>
      </c>
      <c r="E1894" s="55">
        <v>3.2208999999999999</v>
      </c>
      <c r="F1894" s="55">
        <v>3.113</v>
      </c>
    </row>
    <row r="1895" spans="1:6">
      <c r="A1895" s="56">
        <v>40606</v>
      </c>
      <c r="B1895" s="55">
        <v>2.9933999999999998</v>
      </c>
      <c r="C1895" s="55">
        <v>3.1836000000000002</v>
      </c>
      <c r="D1895" s="55">
        <v>2.9811000000000001</v>
      </c>
      <c r="E1895" s="55">
        <v>3.1959</v>
      </c>
      <c r="F1895" s="55">
        <v>3.0992999999999999</v>
      </c>
    </row>
    <row r="1896" spans="1:6">
      <c r="A1896" s="56">
        <v>40607</v>
      </c>
      <c r="B1896" s="55">
        <v>2.9933999999999998</v>
      </c>
      <c r="C1896" s="55">
        <v>3.1836000000000002</v>
      </c>
      <c r="D1896" s="55">
        <v>2.9811000000000001</v>
      </c>
      <c r="E1896" s="55">
        <v>3.1959</v>
      </c>
      <c r="F1896" s="55">
        <v>3.0992999999999999</v>
      </c>
    </row>
    <row r="1897" spans="1:6">
      <c r="A1897" s="56">
        <v>40608</v>
      </c>
      <c r="B1897" s="55">
        <v>2.9933999999999998</v>
      </c>
      <c r="C1897" s="55">
        <v>3.1836000000000002</v>
      </c>
      <c r="D1897" s="55">
        <v>2.9811000000000001</v>
      </c>
      <c r="E1897" s="55">
        <v>3.1959</v>
      </c>
      <c r="F1897" s="55">
        <v>3.0992999999999999</v>
      </c>
    </row>
    <row r="1898" spans="1:6">
      <c r="A1898" s="56">
        <v>40609</v>
      </c>
      <c r="B1898" s="55">
        <v>3.0002</v>
      </c>
      <c r="C1898" s="55">
        <v>3.1909000000000001</v>
      </c>
      <c r="D1898" s="55">
        <v>2.9878999999999998</v>
      </c>
      <c r="E1898" s="55">
        <v>3.2031999999999998</v>
      </c>
      <c r="F1898" s="55">
        <v>3.0794000000000001</v>
      </c>
    </row>
    <row r="1899" spans="1:6">
      <c r="A1899" s="56">
        <v>40610</v>
      </c>
      <c r="B1899" s="55">
        <v>2.9723000000000002</v>
      </c>
      <c r="C1899" s="55">
        <v>3.1610999999999998</v>
      </c>
      <c r="D1899" s="55">
        <v>2.9601000000000002</v>
      </c>
      <c r="E1899" s="55">
        <v>3.1732999999999998</v>
      </c>
      <c r="F1899" s="55">
        <v>3.0657999999999999</v>
      </c>
    </row>
    <row r="1900" spans="1:6">
      <c r="A1900" s="56">
        <v>40611</v>
      </c>
      <c r="B1900" s="55">
        <v>2.9666000000000001</v>
      </c>
      <c r="C1900" s="55">
        <v>3.1551</v>
      </c>
      <c r="D1900" s="55">
        <v>2.9544999999999999</v>
      </c>
      <c r="E1900" s="55">
        <v>3.1673</v>
      </c>
      <c r="F1900" s="55">
        <v>3.0627</v>
      </c>
    </row>
    <row r="1901" spans="1:6">
      <c r="A1901" s="56">
        <v>40612</v>
      </c>
      <c r="B1901" s="55">
        <v>3.0204</v>
      </c>
      <c r="C1901" s="55">
        <v>3.2124000000000001</v>
      </c>
      <c r="D1901" s="55">
        <v>3.008</v>
      </c>
      <c r="E1901" s="55">
        <v>3.2246999999999999</v>
      </c>
      <c r="F1901" s="55">
        <v>3.0697999999999999</v>
      </c>
    </row>
    <row r="1902" spans="1:6">
      <c r="A1902" s="56">
        <v>40613</v>
      </c>
      <c r="B1902" s="55">
        <v>3.0558000000000001</v>
      </c>
      <c r="C1902" s="55">
        <v>3.25</v>
      </c>
      <c r="D1902" s="55">
        <v>3.0432999999999999</v>
      </c>
      <c r="E1902" s="55">
        <v>3.2625000000000002</v>
      </c>
      <c r="F1902" s="55">
        <v>3.0929000000000002</v>
      </c>
    </row>
    <row r="1903" spans="1:6">
      <c r="A1903" s="56">
        <v>40614</v>
      </c>
      <c r="B1903" s="55">
        <v>3.0558000000000001</v>
      </c>
      <c r="C1903" s="55">
        <v>3.25</v>
      </c>
      <c r="D1903" s="55">
        <v>3.0432999999999999</v>
      </c>
      <c r="E1903" s="55">
        <v>3.2625000000000002</v>
      </c>
      <c r="F1903" s="55">
        <v>3.0929000000000002</v>
      </c>
    </row>
    <row r="1904" spans="1:6">
      <c r="A1904" s="56">
        <v>40615</v>
      </c>
      <c r="B1904" s="55">
        <v>3.0558000000000001</v>
      </c>
      <c r="C1904" s="55">
        <v>3.25</v>
      </c>
      <c r="D1904" s="55">
        <v>3.0432999999999999</v>
      </c>
      <c r="E1904" s="55">
        <v>3.2625000000000002</v>
      </c>
      <c r="F1904" s="55">
        <v>3.0929000000000002</v>
      </c>
    </row>
    <row r="1905" spans="1:6">
      <c r="A1905" s="56">
        <v>40616</v>
      </c>
      <c r="B1905" s="55">
        <v>3.0316999999999998</v>
      </c>
      <c r="C1905" s="55">
        <v>3.2244000000000002</v>
      </c>
      <c r="D1905" s="55">
        <v>3.0192999999999999</v>
      </c>
      <c r="E1905" s="55">
        <v>3.2368000000000001</v>
      </c>
      <c r="F1905" s="55">
        <v>3.1276999999999999</v>
      </c>
    </row>
    <row r="1906" spans="1:6">
      <c r="A1906" s="56">
        <v>40617</v>
      </c>
      <c r="B1906" s="55">
        <v>3.0832000000000002</v>
      </c>
      <c r="C1906" s="55">
        <v>3.2791000000000001</v>
      </c>
      <c r="D1906" s="55">
        <v>3.0706000000000002</v>
      </c>
      <c r="E1906" s="55">
        <v>3.2917999999999998</v>
      </c>
      <c r="F1906" s="55">
        <v>3.1057000000000001</v>
      </c>
    </row>
    <row r="1907" spans="1:6">
      <c r="A1907" s="56">
        <v>40618</v>
      </c>
      <c r="B1907" s="55">
        <v>3.0672999999999999</v>
      </c>
      <c r="C1907" s="55">
        <v>3.2622</v>
      </c>
      <c r="D1907" s="55">
        <v>3.0547</v>
      </c>
      <c r="E1907" s="55">
        <v>3.2747999999999999</v>
      </c>
      <c r="F1907" s="55">
        <v>3.1764000000000001</v>
      </c>
    </row>
    <row r="1908" spans="1:6">
      <c r="A1908" s="56">
        <v>40619</v>
      </c>
      <c r="B1908" s="55">
        <v>3.1671999999999998</v>
      </c>
      <c r="C1908" s="55">
        <v>3.3683999999999998</v>
      </c>
      <c r="D1908" s="55">
        <v>3.1541999999999999</v>
      </c>
      <c r="E1908" s="55">
        <v>3.3814000000000002</v>
      </c>
      <c r="F1908" s="55">
        <v>3.1667999999999998</v>
      </c>
    </row>
    <row r="1909" spans="1:6">
      <c r="A1909" s="56">
        <v>40620</v>
      </c>
      <c r="B1909" s="55">
        <v>3.1046</v>
      </c>
      <c r="C1909" s="55">
        <v>3.3018999999999998</v>
      </c>
      <c r="D1909" s="55">
        <v>3.0918999999999999</v>
      </c>
      <c r="E1909" s="55">
        <v>3.3147000000000002</v>
      </c>
      <c r="F1909" s="55">
        <v>3.2210999999999999</v>
      </c>
    </row>
    <row r="1910" spans="1:6">
      <c r="A1910" s="56">
        <v>40621</v>
      </c>
      <c r="B1910" s="55">
        <v>3.1046</v>
      </c>
      <c r="C1910" s="55">
        <v>3.3018999999999998</v>
      </c>
      <c r="D1910" s="55">
        <v>3.0918999999999999</v>
      </c>
      <c r="E1910" s="55">
        <v>3.3147000000000002</v>
      </c>
      <c r="F1910" s="55">
        <v>3.2210999999999999</v>
      </c>
    </row>
    <row r="1911" spans="1:6">
      <c r="A1911" s="56">
        <v>40622</v>
      </c>
      <c r="B1911" s="55">
        <v>3.1046</v>
      </c>
      <c r="C1911" s="55">
        <v>3.3018999999999998</v>
      </c>
      <c r="D1911" s="55">
        <v>3.0918999999999999</v>
      </c>
      <c r="E1911" s="55">
        <v>3.3147000000000002</v>
      </c>
      <c r="F1911" s="55">
        <v>3.2210999999999999</v>
      </c>
    </row>
    <row r="1912" spans="1:6">
      <c r="A1912" s="56">
        <v>40623</v>
      </c>
      <c r="B1912" s="55">
        <v>3.0787</v>
      </c>
      <c r="C1912" s="55">
        <v>3.2744</v>
      </c>
      <c r="D1912" s="55">
        <v>3.0661</v>
      </c>
      <c r="E1912" s="55">
        <v>3.2869999999999999</v>
      </c>
      <c r="F1912" s="55">
        <v>3.1932999999999998</v>
      </c>
    </row>
    <row r="1913" spans="1:6">
      <c r="A1913" s="56">
        <v>40624</v>
      </c>
      <c r="B1913" s="55">
        <v>3.0583999999999998</v>
      </c>
      <c r="C1913" s="55">
        <v>3.2526999999999999</v>
      </c>
      <c r="D1913" s="55">
        <v>3.0457999999999998</v>
      </c>
      <c r="E1913" s="55">
        <v>3.2652999999999999</v>
      </c>
      <c r="F1913" s="55">
        <v>3.1566999999999998</v>
      </c>
    </row>
    <row r="1914" spans="1:6">
      <c r="A1914" s="56">
        <v>40625</v>
      </c>
      <c r="B1914" s="55">
        <v>3.0861000000000001</v>
      </c>
      <c r="C1914" s="55">
        <v>3.2822</v>
      </c>
      <c r="D1914" s="55">
        <v>3.0733999999999999</v>
      </c>
      <c r="E1914" s="55">
        <v>3.2949000000000002</v>
      </c>
      <c r="F1914" s="55">
        <v>3.1423999999999999</v>
      </c>
    </row>
    <row r="1915" spans="1:6">
      <c r="A1915" s="56">
        <v>40626</v>
      </c>
      <c r="B1915" s="55">
        <v>3.0653999999999999</v>
      </c>
      <c r="C1915" s="55">
        <v>3.2602000000000002</v>
      </c>
      <c r="D1915" s="55">
        <v>3.0529000000000002</v>
      </c>
      <c r="E1915" s="55">
        <v>3.2728000000000002</v>
      </c>
      <c r="F1915" s="55">
        <v>3.1598999999999999</v>
      </c>
    </row>
    <row r="1916" spans="1:6">
      <c r="A1916" s="56">
        <v>40627</v>
      </c>
      <c r="B1916" s="55">
        <v>3.0308999999999999</v>
      </c>
      <c r="C1916" s="55">
        <v>3.2235</v>
      </c>
      <c r="D1916" s="55">
        <v>3.0185</v>
      </c>
      <c r="E1916" s="55">
        <v>3.2359</v>
      </c>
      <c r="F1916" s="55">
        <v>3.1311</v>
      </c>
    </row>
    <row r="1917" spans="1:6">
      <c r="A1917" s="56">
        <v>40628</v>
      </c>
      <c r="B1917" s="55">
        <v>3.0308999999999999</v>
      </c>
      <c r="C1917" s="55">
        <v>3.2235</v>
      </c>
      <c r="D1917" s="55">
        <v>3.0185</v>
      </c>
      <c r="E1917" s="55">
        <v>3.2359</v>
      </c>
      <c r="F1917" s="55">
        <v>3.1311</v>
      </c>
    </row>
    <row r="1918" spans="1:6">
      <c r="A1918" s="56">
        <v>40629</v>
      </c>
      <c r="B1918" s="55">
        <v>3.0308999999999999</v>
      </c>
      <c r="C1918" s="55">
        <v>3.2235</v>
      </c>
      <c r="D1918" s="55">
        <v>3.0185</v>
      </c>
      <c r="E1918" s="55">
        <v>3.2359</v>
      </c>
      <c r="F1918" s="55">
        <v>3.1311</v>
      </c>
    </row>
    <row r="1919" spans="1:6">
      <c r="A1919" s="56">
        <v>40630</v>
      </c>
      <c r="B1919" s="55">
        <v>3.0146999999999999</v>
      </c>
      <c r="C1919" s="55">
        <v>3.2063000000000001</v>
      </c>
      <c r="D1919" s="55">
        <v>3.0023</v>
      </c>
      <c r="E1919" s="55">
        <v>3.2185999999999999</v>
      </c>
      <c r="F1919" s="55">
        <v>3.1073</v>
      </c>
    </row>
    <row r="1920" spans="1:6">
      <c r="A1920" s="56">
        <v>40631</v>
      </c>
      <c r="B1920" s="55">
        <v>3.0232999999999999</v>
      </c>
      <c r="C1920" s="55">
        <v>3.2153999999999998</v>
      </c>
      <c r="D1920" s="55">
        <v>3.0108999999999999</v>
      </c>
      <c r="E1920" s="55">
        <v>3.2277999999999998</v>
      </c>
      <c r="F1920" s="55">
        <v>3.0935000000000001</v>
      </c>
    </row>
    <row r="1921" spans="1:6">
      <c r="A1921" s="56">
        <v>40632</v>
      </c>
      <c r="B1921" s="55">
        <v>2.9918</v>
      </c>
      <c r="C1921" s="55">
        <v>3.1819000000000002</v>
      </c>
      <c r="D1921" s="55">
        <v>2.9794999999999998</v>
      </c>
      <c r="E1921" s="55">
        <v>3.1941000000000002</v>
      </c>
      <c r="F1921" s="55">
        <v>3.0817000000000001</v>
      </c>
    </row>
    <row r="1922" spans="1:6">
      <c r="A1922" s="56">
        <v>40633</v>
      </c>
      <c r="B1922" s="55">
        <v>3.0118</v>
      </c>
      <c r="C1922" s="55">
        <v>3.2031000000000001</v>
      </c>
      <c r="D1922" s="55">
        <v>2.9994000000000001</v>
      </c>
      <c r="E1922" s="55">
        <v>3.2155</v>
      </c>
      <c r="F1922" s="55">
        <v>3.0653999999999999</v>
      </c>
    </row>
    <row r="1923" spans="1:6">
      <c r="A1923" s="56">
        <v>40634</v>
      </c>
      <c r="B1923" s="55">
        <v>3.0118</v>
      </c>
      <c r="C1923" s="55">
        <v>3.2031999999999998</v>
      </c>
      <c r="D1923" s="55">
        <v>2.9994999999999998</v>
      </c>
      <c r="E1923" s="55">
        <v>3.2155</v>
      </c>
      <c r="F1923" s="55">
        <v>3.0825</v>
      </c>
    </row>
    <row r="1924" spans="1:6">
      <c r="A1924" s="56">
        <v>40635</v>
      </c>
      <c r="B1924" s="55">
        <v>3.0118</v>
      </c>
      <c r="C1924" s="55">
        <v>3.2031999999999998</v>
      </c>
      <c r="D1924" s="55">
        <v>2.9994999999999998</v>
      </c>
      <c r="E1924" s="55">
        <v>3.2155</v>
      </c>
      <c r="F1924" s="55">
        <v>3.0825</v>
      </c>
    </row>
    <row r="1925" spans="1:6">
      <c r="A1925" s="56">
        <v>40636</v>
      </c>
      <c r="B1925" s="55">
        <v>3.0118</v>
      </c>
      <c r="C1925" s="55">
        <v>3.2031999999999998</v>
      </c>
      <c r="D1925" s="55">
        <v>2.9994999999999998</v>
      </c>
      <c r="E1925" s="55">
        <v>3.2155</v>
      </c>
      <c r="F1925" s="55">
        <v>3.0825</v>
      </c>
    </row>
    <row r="1926" spans="1:6">
      <c r="A1926" s="56">
        <v>40637</v>
      </c>
      <c r="B1926" s="55">
        <v>2.9866000000000001</v>
      </c>
      <c r="C1926" s="55">
        <v>3.1764000000000001</v>
      </c>
      <c r="D1926" s="55">
        <v>2.9744000000000002</v>
      </c>
      <c r="E1926" s="55">
        <v>3.1886000000000001</v>
      </c>
      <c r="F1926" s="55">
        <v>3.0871</v>
      </c>
    </row>
    <row r="1927" spans="1:6">
      <c r="A1927" s="56">
        <v>40638</v>
      </c>
      <c r="B1927" s="55">
        <v>3.0009999999999999</v>
      </c>
      <c r="C1927" s="55">
        <v>3.1917</v>
      </c>
      <c r="D1927" s="55">
        <v>2.9887000000000001</v>
      </c>
      <c r="E1927" s="55">
        <v>3.2040000000000002</v>
      </c>
      <c r="F1927" s="55">
        <v>3.0710999999999999</v>
      </c>
    </row>
    <row r="1928" spans="1:6">
      <c r="A1928" s="56">
        <v>40639</v>
      </c>
      <c r="B1928" s="55">
        <v>2.9491000000000001</v>
      </c>
      <c r="C1928" s="55">
        <v>3.1364999999999998</v>
      </c>
      <c r="D1928" s="55">
        <v>2.9369999999999998</v>
      </c>
      <c r="E1928" s="55">
        <v>3.1486000000000001</v>
      </c>
      <c r="F1928" s="55">
        <v>3.0767000000000002</v>
      </c>
    </row>
    <row r="1929" spans="1:6">
      <c r="A1929" s="56">
        <v>40640</v>
      </c>
      <c r="B1929" s="55">
        <v>2.9567000000000001</v>
      </c>
      <c r="C1929" s="55">
        <v>3.1444999999999999</v>
      </c>
      <c r="D1929" s="55">
        <v>2.9445000000000001</v>
      </c>
      <c r="E1929" s="55">
        <v>3.1566999999999998</v>
      </c>
      <c r="F1929" s="55">
        <v>3.0497000000000001</v>
      </c>
    </row>
    <row r="1930" spans="1:6">
      <c r="A1930" s="56">
        <v>40641</v>
      </c>
      <c r="B1930" s="55">
        <v>2.9388000000000001</v>
      </c>
      <c r="C1930" s="55">
        <v>3.1255000000000002</v>
      </c>
      <c r="D1930" s="55">
        <v>2.9266999999999999</v>
      </c>
      <c r="E1930" s="55">
        <v>3.1375000000000002</v>
      </c>
      <c r="F1930" s="55">
        <v>3.0348999999999999</v>
      </c>
    </row>
    <row r="1931" spans="1:6">
      <c r="A1931" s="56">
        <v>40642</v>
      </c>
      <c r="B1931" s="55">
        <v>2.9388000000000001</v>
      </c>
      <c r="C1931" s="55">
        <v>3.1255000000000002</v>
      </c>
      <c r="D1931" s="55">
        <v>2.9266999999999999</v>
      </c>
      <c r="E1931" s="55">
        <v>3.1375000000000002</v>
      </c>
      <c r="F1931" s="55">
        <v>3.0348999999999999</v>
      </c>
    </row>
    <row r="1932" spans="1:6">
      <c r="A1932" s="56">
        <v>40643</v>
      </c>
      <c r="B1932" s="55">
        <v>2.9388000000000001</v>
      </c>
      <c r="C1932" s="55">
        <v>3.1255000000000002</v>
      </c>
      <c r="D1932" s="55">
        <v>2.9266999999999999</v>
      </c>
      <c r="E1932" s="55">
        <v>3.1375000000000002</v>
      </c>
      <c r="F1932" s="55">
        <v>3.0348999999999999</v>
      </c>
    </row>
    <row r="1933" spans="1:6">
      <c r="A1933" s="56">
        <v>40644</v>
      </c>
      <c r="B1933" s="55">
        <v>2.944</v>
      </c>
      <c r="C1933" s="55">
        <v>3.1309999999999998</v>
      </c>
      <c r="D1933" s="55">
        <v>2.9319000000000002</v>
      </c>
      <c r="E1933" s="55">
        <v>3.1431</v>
      </c>
      <c r="F1933" s="55">
        <v>3.0097</v>
      </c>
    </row>
    <row r="1934" spans="1:6">
      <c r="A1934" s="56">
        <v>40645</v>
      </c>
      <c r="B1934" s="55">
        <v>2.984</v>
      </c>
      <c r="C1934" s="55">
        <v>3.1736</v>
      </c>
      <c r="D1934" s="55">
        <v>2.9718</v>
      </c>
      <c r="E1934" s="55">
        <v>3.1858</v>
      </c>
      <c r="F1934" s="55">
        <v>3.0284</v>
      </c>
    </row>
    <row r="1935" spans="1:6">
      <c r="A1935" s="56">
        <v>40646</v>
      </c>
      <c r="B1935" s="55">
        <v>2.984</v>
      </c>
      <c r="C1935" s="55">
        <v>3.1736</v>
      </c>
      <c r="D1935" s="55">
        <v>2.9718</v>
      </c>
      <c r="E1935" s="55">
        <v>3.1859000000000002</v>
      </c>
      <c r="F1935" s="55">
        <v>3.0501999999999998</v>
      </c>
    </row>
    <row r="1936" spans="1:6">
      <c r="A1936" s="56">
        <v>40647</v>
      </c>
      <c r="B1936" s="55">
        <v>2.9870000000000001</v>
      </c>
      <c r="C1936" s="55">
        <v>3.1768000000000001</v>
      </c>
      <c r="D1936" s="55">
        <v>2.9748000000000001</v>
      </c>
      <c r="E1936" s="55">
        <v>3.1890999999999998</v>
      </c>
      <c r="F1936" s="55">
        <v>3.0571000000000002</v>
      </c>
    </row>
    <row r="1937" spans="1:6">
      <c r="A1937" s="56">
        <v>40648</v>
      </c>
      <c r="B1937" s="55">
        <v>2.9781</v>
      </c>
      <c r="C1937" s="55">
        <v>3.1674000000000002</v>
      </c>
      <c r="D1937" s="55">
        <v>2.9659</v>
      </c>
      <c r="E1937" s="55">
        <v>3.1796000000000002</v>
      </c>
      <c r="F1937" s="55">
        <v>3.0562999999999998</v>
      </c>
    </row>
    <row r="1938" spans="1:6">
      <c r="A1938" s="56">
        <v>40649</v>
      </c>
      <c r="B1938" s="55">
        <v>2.9781</v>
      </c>
      <c r="C1938" s="55">
        <v>3.1674000000000002</v>
      </c>
      <c r="D1938" s="55">
        <v>2.9659</v>
      </c>
      <c r="E1938" s="55">
        <v>3.1796000000000002</v>
      </c>
      <c r="F1938" s="55">
        <v>3.0562999999999998</v>
      </c>
    </row>
    <row r="1939" spans="1:6">
      <c r="A1939" s="56">
        <v>40650</v>
      </c>
      <c r="B1939" s="55">
        <v>2.9781</v>
      </c>
      <c r="C1939" s="55">
        <v>3.1674000000000002</v>
      </c>
      <c r="D1939" s="55">
        <v>2.9659</v>
      </c>
      <c r="E1939" s="55">
        <v>3.1796000000000002</v>
      </c>
      <c r="F1939" s="55">
        <v>3.0562999999999998</v>
      </c>
    </row>
    <row r="1940" spans="1:6">
      <c r="A1940" s="56">
        <v>40651</v>
      </c>
      <c r="B1940" s="55">
        <v>3.0546000000000002</v>
      </c>
      <c r="C1940" s="55">
        <v>3.2488000000000001</v>
      </c>
      <c r="D1940" s="55">
        <v>3.0421</v>
      </c>
      <c r="E1940" s="55">
        <v>3.2612999999999999</v>
      </c>
      <c r="F1940" s="55">
        <v>3.0596000000000001</v>
      </c>
    </row>
    <row r="1941" spans="1:6">
      <c r="A1941" s="56">
        <v>40652</v>
      </c>
      <c r="B1941" s="55">
        <v>3.0476000000000001</v>
      </c>
      <c r="C1941" s="55">
        <v>3.2412999999999998</v>
      </c>
      <c r="D1941" s="55">
        <v>3.0350999999999999</v>
      </c>
      <c r="E1941" s="55">
        <v>3.2538</v>
      </c>
      <c r="F1941" s="55">
        <v>3.0848</v>
      </c>
    </row>
    <row r="1942" spans="1:6">
      <c r="A1942" s="56">
        <v>40653</v>
      </c>
      <c r="B1942" s="55">
        <v>2.9881000000000002</v>
      </c>
      <c r="C1942" s="55">
        <v>3.1779000000000002</v>
      </c>
      <c r="D1942" s="55">
        <v>2.9758</v>
      </c>
      <c r="E1942" s="55">
        <v>3.1901999999999999</v>
      </c>
      <c r="F1942" s="55">
        <v>3.1112000000000002</v>
      </c>
    </row>
    <row r="1943" spans="1:6">
      <c r="A1943" s="56">
        <v>40654</v>
      </c>
      <c r="B1943" s="55">
        <v>2.9940000000000002</v>
      </c>
      <c r="C1943" s="55">
        <v>3.1842999999999999</v>
      </c>
      <c r="D1943" s="55">
        <v>2.9817</v>
      </c>
      <c r="E1943" s="55">
        <v>3.1964999999999999</v>
      </c>
      <c r="F1943" s="55">
        <v>3.0621999999999998</v>
      </c>
    </row>
    <row r="1944" spans="1:6">
      <c r="A1944" s="56">
        <v>40655</v>
      </c>
      <c r="B1944" s="55">
        <v>2.9815</v>
      </c>
      <c r="C1944" s="55">
        <v>3.1709000000000001</v>
      </c>
      <c r="D1944" s="55">
        <v>2.9691999999999998</v>
      </c>
      <c r="E1944" s="55">
        <v>3.1831</v>
      </c>
      <c r="F1944" s="55">
        <v>3.0802999999999998</v>
      </c>
    </row>
    <row r="1945" spans="1:6">
      <c r="A1945" s="56">
        <v>40656</v>
      </c>
      <c r="B1945" s="55">
        <v>2.9815</v>
      </c>
      <c r="C1945" s="55">
        <v>3.1709000000000001</v>
      </c>
      <c r="D1945" s="55">
        <v>2.9691999999999998</v>
      </c>
      <c r="E1945" s="55">
        <v>3.1831</v>
      </c>
      <c r="F1945" s="55">
        <v>3.0802999999999998</v>
      </c>
    </row>
    <row r="1946" spans="1:6">
      <c r="A1946" s="56">
        <v>40657</v>
      </c>
      <c r="B1946" s="55">
        <v>2.9815</v>
      </c>
      <c r="C1946" s="55">
        <v>3.1709000000000001</v>
      </c>
      <c r="D1946" s="55">
        <v>2.9691999999999998</v>
      </c>
      <c r="E1946" s="55">
        <v>3.1831</v>
      </c>
      <c r="F1946" s="55">
        <v>3.0802999999999998</v>
      </c>
    </row>
    <row r="1947" spans="1:6">
      <c r="A1947" s="56">
        <v>40658</v>
      </c>
      <c r="B1947" s="55">
        <v>2.9815</v>
      </c>
      <c r="C1947" s="55">
        <v>3.1709000000000001</v>
      </c>
      <c r="D1947" s="55">
        <v>2.9691999999999998</v>
      </c>
      <c r="E1947" s="55">
        <v>3.1831</v>
      </c>
      <c r="F1947" s="55">
        <v>3.0802999999999998</v>
      </c>
    </row>
    <row r="1948" spans="1:6">
      <c r="A1948" s="56">
        <v>40659</v>
      </c>
      <c r="B1948" s="55">
        <v>2.9977999999999998</v>
      </c>
      <c r="C1948" s="55">
        <v>3.1882999999999999</v>
      </c>
      <c r="D1948" s="55">
        <v>2.9855</v>
      </c>
      <c r="E1948" s="55">
        <v>3.2006000000000001</v>
      </c>
      <c r="F1948" s="55">
        <v>3.0636000000000001</v>
      </c>
    </row>
    <row r="1949" spans="1:6">
      <c r="A1949" s="56">
        <v>40660</v>
      </c>
      <c r="B1949" s="55">
        <v>2.9916</v>
      </c>
      <c r="C1949" s="55">
        <v>3.1817000000000002</v>
      </c>
      <c r="D1949" s="55">
        <v>2.9792999999999998</v>
      </c>
      <c r="E1949" s="55">
        <v>3.194</v>
      </c>
      <c r="F1949" s="55">
        <v>3.0756999999999999</v>
      </c>
    </row>
    <row r="1950" spans="1:6">
      <c r="A1950" s="56">
        <v>40661</v>
      </c>
      <c r="B1950" s="55">
        <v>2.9634</v>
      </c>
      <c r="C1950" s="55">
        <v>3.1516999999999999</v>
      </c>
      <c r="D1950" s="55">
        <v>2.9512</v>
      </c>
      <c r="E1950" s="55">
        <v>3.1638000000000002</v>
      </c>
      <c r="F1950" s="55">
        <v>3.0697999999999999</v>
      </c>
    </row>
    <row r="1951" spans="1:6">
      <c r="A1951" s="56">
        <v>40662</v>
      </c>
      <c r="B1951" s="55">
        <v>2.9670000000000001</v>
      </c>
      <c r="C1951" s="55">
        <v>3.1555</v>
      </c>
      <c r="D1951" s="55">
        <v>2.9548000000000001</v>
      </c>
      <c r="E1951" s="55">
        <v>3.1677</v>
      </c>
      <c r="F1951" s="55">
        <v>3.0385</v>
      </c>
    </row>
    <row r="1952" spans="1:6">
      <c r="A1952" s="56">
        <v>40663</v>
      </c>
      <c r="B1952" s="55">
        <v>2.9670000000000001</v>
      </c>
      <c r="C1952" s="55">
        <v>3.1555</v>
      </c>
      <c r="D1952" s="55">
        <v>2.9548000000000001</v>
      </c>
      <c r="E1952" s="55">
        <v>3.1677</v>
      </c>
      <c r="F1952" s="55">
        <v>3.0385</v>
      </c>
    </row>
    <row r="1953" spans="1:6">
      <c r="A1953" s="56">
        <v>40664</v>
      </c>
      <c r="B1953" s="55">
        <v>2.9670000000000001</v>
      </c>
      <c r="C1953" s="55">
        <v>3.1555</v>
      </c>
      <c r="D1953" s="55">
        <v>2.9548000000000001</v>
      </c>
      <c r="E1953" s="55">
        <v>3.1677</v>
      </c>
      <c r="F1953" s="55">
        <v>3.0385</v>
      </c>
    </row>
    <row r="1954" spans="1:6">
      <c r="A1954" s="56">
        <v>40665</v>
      </c>
      <c r="B1954" s="55">
        <v>2.988</v>
      </c>
      <c r="C1954" s="55">
        <v>3.1779000000000002</v>
      </c>
      <c r="D1954" s="55">
        <v>2.9758</v>
      </c>
      <c r="E1954" s="55">
        <v>3.1901000000000002</v>
      </c>
      <c r="F1954" s="55">
        <v>3.0533000000000001</v>
      </c>
    </row>
    <row r="1955" spans="1:6">
      <c r="A1955" s="56">
        <v>40666</v>
      </c>
      <c r="B1955" s="55">
        <v>2.988</v>
      </c>
      <c r="C1955" s="55">
        <v>3.1779000000000002</v>
      </c>
      <c r="D1955" s="55">
        <v>2.9758</v>
      </c>
      <c r="E1955" s="55">
        <v>3.1901000000000002</v>
      </c>
      <c r="F1955" s="55">
        <v>3.0533000000000001</v>
      </c>
    </row>
    <row r="1956" spans="1:6">
      <c r="A1956" s="56">
        <v>40667</v>
      </c>
      <c r="B1956" s="55">
        <v>2.9973000000000001</v>
      </c>
      <c r="C1956" s="55">
        <v>3.1878000000000002</v>
      </c>
      <c r="D1956" s="55">
        <v>2.9849999999999999</v>
      </c>
      <c r="E1956" s="55">
        <v>3.2000999999999999</v>
      </c>
      <c r="F1956" s="55">
        <v>3.0546000000000002</v>
      </c>
    </row>
    <row r="1957" spans="1:6">
      <c r="A1957" s="56">
        <v>40668</v>
      </c>
      <c r="B1957" s="55">
        <v>3.0249999999999999</v>
      </c>
      <c r="C1957" s="55">
        <v>3.2172000000000001</v>
      </c>
      <c r="D1957" s="55">
        <v>3.0125999999999999</v>
      </c>
      <c r="E1957" s="55">
        <v>3.2296</v>
      </c>
      <c r="F1957" s="55">
        <v>3.0790000000000002</v>
      </c>
    </row>
    <row r="1958" spans="1:6">
      <c r="A1958" s="56">
        <v>40669</v>
      </c>
      <c r="B1958" s="55">
        <v>3.0377000000000001</v>
      </c>
      <c r="C1958" s="55">
        <v>3.2307999999999999</v>
      </c>
      <c r="D1958" s="55">
        <v>3.0253000000000001</v>
      </c>
      <c r="E1958" s="55">
        <v>3.2431999999999999</v>
      </c>
      <c r="F1958" s="55">
        <v>3.0884999999999998</v>
      </c>
    </row>
    <row r="1959" spans="1:6">
      <c r="A1959" s="56">
        <v>40670</v>
      </c>
      <c r="B1959" s="55">
        <v>3.0377000000000001</v>
      </c>
      <c r="C1959" s="55">
        <v>3.2307999999999999</v>
      </c>
      <c r="D1959" s="55">
        <v>3.0253000000000001</v>
      </c>
      <c r="E1959" s="55">
        <v>3.2431999999999999</v>
      </c>
      <c r="F1959" s="55">
        <v>3.0884999999999998</v>
      </c>
    </row>
    <row r="1960" spans="1:6">
      <c r="A1960" s="56">
        <v>40671</v>
      </c>
      <c r="B1960" s="55">
        <v>3.0377000000000001</v>
      </c>
      <c r="C1960" s="55">
        <v>3.2307999999999999</v>
      </c>
      <c r="D1960" s="55">
        <v>3.0253000000000001</v>
      </c>
      <c r="E1960" s="55">
        <v>3.2431999999999999</v>
      </c>
      <c r="F1960" s="55">
        <v>3.0884999999999998</v>
      </c>
    </row>
    <row r="1961" spans="1:6">
      <c r="A1961" s="56">
        <v>40672</v>
      </c>
      <c r="B1961" s="55">
        <v>3.0506000000000002</v>
      </c>
      <c r="C1961" s="55">
        <v>3.2444000000000002</v>
      </c>
      <c r="D1961" s="55">
        <v>3.0381</v>
      </c>
      <c r="E1961" s="55">
        <v>3.2568999999999999</v>
      </c>
      <c r="F1961" s="55">
        <v>3.1236000000000002</v>
      </c>
    </row>
    <row r="1962" spans="1:6">
      <c r="A1962" s="56">
        <v>40673</v>
      </c>
      <c r="B1962" s="55">
        <v>3.0691999999999999</v>
      </c>
      <c r="C1962" s="55">
        <v>3.2642000000000002</v>
      </c>
      <c r="D1962" s="55">
        <v>3.0566</v>
      </c>
      <c r="E1962" s="55">
        <v>3.2768000000000002</v>
      </c>
      <c r="F1962" s="55">
        <v>3.1092</v>
      </c>
    </row>
    <row r="1963" spans="1:6">
      <c r="A1963" s="56">
        <v>40674</v>
      </c>
      <c r="B1963" s="55">
        <v>3.0177999999999998</v>
      </c>
      <c r="C1963" s="55">
        <v>3.2096</v>
      </c>
      <c r="D1963" s="55">
        <v>3.0053999999999998</v>
      </c>
      <c r="E1963" s="55">
        <v>3.2219000000000002</v>
      </c>
      <c r="F1963" s="55">
        <v>3.1194000000000002</v>
      </c>
    </row>
    <row r="1964" spans="1:6">
      <c r="A1964" s="56">
        <v>40675</v>
      </c>
      <c r="B1964" s="55">
        <v>3.0303</v>
      </c>
      <c r="C1964" s="55">
        <v>3.2229000000000001</v>
      </c>
      <c r="D1964" s="55">
        <v>3.0179</v>
      </c>
      <c r="E1964" s="55">
        <v>3.2353000000000001</v>
      </c>
      <c r="F1964" s="55">
        <v>3.0948000000000002</v>
      </c>
    </row>
    <row r="1965" spans="1:6">
      <c r="A1965" s="56">
        <v>40676</v>
      </c>
      <c r="B1965" s="55">
        <v>3.0242</v>
      </c>
      <c r="C1965" s="55">
        <v>3.2164000000000001</v>
      </c>
      <c r="D1965" s="55">
        <v>3.0118</v>
      </c>
      <c r="E1965" s="55">
        <v>3.2288000000000001</v>
      </c>
      <c r="F1965" s="55">
        <v>3.1101999999999999</v>
      </c>
    </row>
    <row r="1966" spans="1:6">
      <c r="A1966" s="56">
        <v>40677</v>
      </c>
      <c r="B1966" s="55">
        <v>3.0242</v>
      </c>
      <c r="C1966" s="55">
        <v>3.2164000000000001</v>
      </c>
      <c r="D1966" s="55">
        <v>3.0118</v>
      </c>
      <c r="E1966" s="55">
        <v>3.2288000000000001</v>
      </c>
      <c r="F1966" s="55">
        <v>3.1101999999999999</v>
      </c>
    </row>
    <row r="1967" spans="1:6">
      <c r="A1967" s="56">
        <v>40678</v>
      </c>
      <c r="B1967" s="55">
        <v>3.0242</v>
      </c>
      <c r="C1967" s="55">
        <v>3.2164000000000001</v>
      </c>
      <c r="D1967" s="55">
        <v>3.0118</v>
      </c>
      <c r="E1967" s="55">
        <v>3.2288000000000001</v>
      </c>
      <c r="F1967" s="55">
        <v>3.1101999999999999</v>
      </c>
    </row>
    <row r="1968" spans="1:6">
      <c r="A1968" s="56">
        <v>40679</v>
      </c>
      <c r="B1968" s="55">
        <v>3.0436999999999999</v>
      </c>
      <c r="C1968" s="55">
        <v>3.2372000000000001</v>
      </c>
      <c r="D1968" s="55">
        <v>3.0312999999999999</v>
      </c>
      <c r="E1968" s="55">
        <v>3.2496</v>
      </c>
      <c r="F1968" s="55">
        <v>3.0964999999999998</v>
      </c>
    </row>
    <row r="1969" spans="1:6">
      <c r="A1969" s="56">
        <v>40680</v>
      </c>
      <c r="B1969" s="55">
        <v>3.0461</v>
      </c>
      <c r="C1969" s="55">
        <v>3.2397</v>
      </c>
      <c r="D1969" s="55">
        <v>3.0335999999999999</v>
      </c>
      <c r="E1969" s="55">
        <v>3.2522000000000002</v>
      </c>
      <c r="F1969" s="55">
        <v>3.1345000000000001</v>
      </c>
    </row>
    <row r="1970" spans="1:6">
      <c r="A1970" s="56">
        <v>40681</v>
      </c>
      <c r="B1970" s="55">
        <v>3.0470999999999999</v>
      </c>
      <c r="C1970" s="55">
        <v>3.2408000000000001</v>
      </c>
      <c r="D1970" s="55">
        <v>3.0346000000000002</v>
      </c>
      <c r="E1970" s="55">
        <v>3.2532000000000001</v>
      </c>
      <c r="F1970" s="55">
        <v>3.1271</v>
      </c>
    </row>
    <row r="1971" spans="1:6">
      <c r="A1971" s="56">
        <v>40682</v>
      </c>
      <c r="B1971" s="55">
        <v>3.0432000000000001</v>
      </c>
      <c r="C1971" s="55">
        <v>3.2364999999999999</v>
      </c>
      <c r="D1971" s="55">
        <v>3.0306999999999999</v>
      </c>
      <c r="E1971" s="55">
        <v>3.2490000000000001</v>
      </c>
      <c r="F1971" s="55">
        <v>3.1227</v>
      </c>
    </row>
    <row r="1972" spans="1:6">
      <c r="A1972" s="56">
        <v>40683</v>
      </c>
      <c r="B1972" s="55">
        <v>3.0287000000000002</v>
      </c>
      <c r="C1972" s="55">
        <v>3.2212000000000001</v>
      </c>
      <c r="D1972" s="55">
        <v>3.0163000000000002</v>
      </c>
      <c r="E1972" s="55">
        <v>3.2336</v>
      </c>
      <c r="F1972" s="55">
        <v>3.1214</v>
      </c>
    </row>
    <row r="1973" spans="1:6">
      <c r="A1973" s="56">
        <v>40684</v>
      </c>
      <c r="B1973" s="55">
        <v>3.0287000000000002</v>
      </c>
      <c r="C1973" s="55">
        <v>3.2212000000000001</v>
      </c>
      <c r="D1973" s="55">
        <v>3.0163000000000002</v>
      </c>
      <c r="E1973" s="55">
        <v>3.2336</v>
      </c>
      <c r="F1973" s="55">
        <v>3.1214</v>
      </c>
    </row>
    <row r="1974" spans="1:6">
      <c r="A1974" s="56">
        <v>40685</v>
      </c>
      <c r="B1974" s="55">
        <v>3.0287000000000002</v>
      </c>
      <c r="C1974" s="55">
        <v>3.2212000000000001</v>
      </c>
      <c r="D1974" s="55">
        <v>3.0163000000000002</v>
      </c>
      <c r="E1974" s="55">
        <v>3.2336</v>
      </c>
      <c r="F1974" s="55">
        <v>3.1214</v>
      </c>
    </row>
    <row r="1975" spans="1:6">
      <c r="A1975" s="56">
        <v>40686</v>
      </c>
      <c r="B1975" s="55">
        <v>3.1013000000000002</v>
      </c>
      <c r="C1975" s="55">
        <v>3.2984</v>
      </c>
      <c r="D1975" s="55">
        <v>3.0886</v>
      </c>
      <c r="E1975" s="55">
        <v>3.3111000000000002</v>
      </c>
      <c r="F1975" s="55">
        <v>3.1135000000000002</v>
      </c>
    </row>
    <row r="1976" spans="1:6">
      <c r="A1976" s="56">
        <v>40687</v>
      </c>
      <c r="B1976" s="55">
        <v>3.1013999999999999</v>
      </c>
      <c r="C1976" s="55">
        <v>3.2985000000000002</v>
      </c>
      <c r="D1976" s="55">
        <v>3.0886999999999998</v>
      </c>
      <c r="E1976" s="55">
        <v>3.3111999999999999</v>
      </c>
      <c r="F1976" s="55">
        <v>3.1928999999999998</v>
      </c>
    </row>
    <row r="1977" spans="1:6">
      <c r="A1977" s="56">
        <v>40688</v>
      </c>
      <c r="B1977" s="55">
        <v>3.1162000000000001</v>
      </c>
      <c r="C1977" s="55">
        <v>3.3142999999999998</v>
      </c>
      <c r="D1977" s="55">
        <v>3.1034999999999999</v>
      </c>
      <c r="E1977" s="55">
        <v>3.327</v>
      </c>
      <c r="F1977" s="55">
        <v>3.1766999999999999</v>
      </c>
    </row>
    <row r="1978" spans="1:6">
      <c r="A1978" s="56">
        <v>40689</v>
      </c>
      <c r="B1978" s="55">
        <v>3.1299000000000001</v>
      </c>
      <c r="C1978" s="55">
        <v>3.3288000000000002</v>
      </c>
      <c r="D1978" s="55">
        <v>3.1171000000000002</v>
      </c>
      <c r="E1978" s="55">
        <v>3.3416000000000001</v>
      </c>
      <c r="F1978" s="55">
        <v>3.2038000000000002</v>
      </c>
    </row>
    <row r="1979" spans="1:6">
      <c r="A1979" s="56">
        <v>40690</v>
      </c>
      <c r="B1979" s="55">
        <v>3.1736</v>
      </c>
      <c r="C1979" s="55">
        <v>3.3753000000000002</v>
      </c>
      <c r="D1979" s="55">
        <v>3.1606000000000001</v>
      </c>
      <c r="E1979" s="55">
        <v>3.3883000000000001</v>
      </c>
      <c r="F1979" s="55">
        <v>3.2195</v>
      </c>
    </row>
    <row r="1980" spans="1:6">
      <c r="A1980" s="56">
        <v>40691</v>
      </c>
      <c r="B1980" s="55">
        <v>3.1736</v>
      </c>
      <c r="C1980" s="55">
        <v>3.3753000000000002</v>
      </c>
      <c r="D1980" s="55">
        <v>3.1606000000000001</v>
      </c>
      <c r="E1980" s="55">
        <v>3.3883000000000001</v>
      </c>
      <c r="F1980" s="55">
        <v>3.2195</v>
      </c>
    </row>
    <row r="1981" spans="1:6">
      <c r="A1981" s="56">
        <v>40692</v>
      </c>
      <c r="B1981" s="55">
        <v>3.1736</v>
      </c>
      <c r="C1981" s="55">
        <v>3.3753000000000002</v>
      </c>
      <c r="D1981" s="55">
        <v>3.1606000000000001</v>
      </c>
      <c r="E1981" s="55">
        <v>3.3883000000000001</v>
      </c>
      <c r="F1981" s="55">
        <v>3.2195</v>
      </c>
    </row>
    <row r="1982" spans="1:6">
      <c r="A1982" s="56">
        <v>40693</v>
      </c>
      <c r="B1982" s="55">
        <v>3.1859000000000002</v>
      </c>
      <c r="C1982" s="55">
        <v>3.3883999999999999</v>
      </c>
      <c r="D1982" s="55">
        <v>3.1728999999999998</v>
      </c>
      <c r="E1982" s="55">
        <v>3.4014000000000002</v>
      </c>
      <c r="F1982" s="55">
        <v>3.2612000000000001</v>
      </c>
    </row>
    <row r="1983" spans="1:6">
      <c r="A1983" s="56">
        <v>40694</v>
      </c>
      <c r="B1983" s="55">
        <v>3.1585000000000001</v>
      </c>
      <c r="C1983" s="55">
        <v>3.3592</v>
      </c>
      <c r="D1983" s="55">
        <v>3.1455000000000002</v>
      </c>
      <c r="E1983" s="55">
        <v>3.3721000000000001</v>
      </c>
      <c r="F1983" s="55">
        <v>3.2694000000000001</v>
      </c>
    </row>
    <row r="1984" spans="1:6">
      <c r="A1984" s="56">
        <v>40695</v>
      </c>
      <c r="B1984" s="55">
        <v>3.1341000000000001</v>
      </c>
      <c r="C1984" s="55">
        <v>3.3332000000000002</v>
      </c>
      <c r="D1984" s="55">
        <v>3.1212</v>
      </c>
      <c r="E1984" s="55">
        <v>3.3460999999999999</v>
      </c>
      <c r="F1984" s="55">
        <v>3.2254</v>
      </c>
    </row>
    <row r="1985" spans="1:6">
      <c r="A1985" s="56">
        <v>40696</v>
      </c>
      <c r="B1985" s="55">
        <v>3.1964000000000001</v>
      </c>
      <c r="C1985" s="55">
        <v>3.3995000000000002</v>
      </c>
      <c r="D1985" s="55">
        <v>3.1833</v>
      </c>
      <c r="E1985" s="55">
        <v>3.4125999999999999</v>
      </c>
      <c r="F1985" s="55">
        <v>3.2403</v>
      </c>
    </row>
    <row r="1986" spans="1:6">
      <c r="A1986" s="56">
        <v>40697</v>
      </c>
      <c r="B1986" s="55">
        <v>3.153</v>
      </c>
      <c r="C1986" s="55">
        <v>3.3534000000000002</v>
      </c>
      <c r="D1986" s="55">
        <v>3.1400999999999999</v>
      </c>
      <c r="E1986" s="55">
        <v>3.3662999999999998</v>
      </c>
      <c r="F1986" s="55">
        <v>3.2665999999999999</v>
      </c>
    </row>
    <row r="1987" spans="1:6">
      <c r="A1987" s="56">
        <v>40698</v>
      </c>
      <c r="B1987" s="55">
        <v>3.153</v>
      </c>
      <c r="C1987" s="55">
        <v>3.3534000000000002</v>
      </c>
      <c r="D1987" s="55">
        <v>3.1400999999999999</v>
      </c>
      <c r="E1987" s="55">
        <v>3.3662999999999998</v>
      </c>
      <c r="F1987" s="55">
        <v>3.2665999999999999</v>
      </c>
    </row>
    <row r="1988" spans="1:6">
      <c r="A1988" s="56">
        <v>40699</v>
      </c>
      <c r="B1988" s="55">
        <v>3.153</v>
      </c>
      <c r="C1988" s="55">
        <v>3.3534000000000002</v>
      </c>
      <c r="D1988" s="55">
        <v>3.1400999999999999</v>
      </c>
      <c r="E1988" s="55">
        <v>3.3662999999999998</v>
      </c>
      <c r="F1988" s="55">
        <v>3.2665999999999999</v>
      </c>
    </row>
    <row r="1989" spans="1:6">
      <c r="A1989" s="56">
        <v>40700</v>
      </c>
      <c r="B1989" s="55">
        <v>3.1652</v>
      </c>
      <c r="C1989" s="55">
        <v>3.3664000000000001</v>
      </c>
      <c r="D1989" s="55">
        <v>3.1522999999999999</v>
      </c>
      <c r="E1989" s="55">
        <v>3.3793000000000002</v>
      </c>
      <c r="F1989" s="55">
        <v>3.2448999999999999</v>
      </c>
    </row>
    <row r="1990" spans="1:6">
      <c r="A1990" s="56">
        <v>40701</v>
      </c>
      <c r="B1990" s="55">
        <v>3.1631</v>
      </c>
      <c r="C1990" s="55">
        <v>3.3641000000000001</v>
      </c>
      <c r="D1990" s="55">
        <v>3.1501000000000001</v>
      </c>
      <c r="E1990" s="55">
        <v>3.3769999999999998</v>
      </c>
      <c r="F1990" s="55">
        <v>3.2355999999999998</v>
      </c>
    </row>
    <row r="1991" spans="1:6">
      <c r="A1991" s="56">
        <v>40702</v>
      </c>
      <c r="B1991" s="55">
        <v>3.1347</v>
      </c>
      <c r="C1991" s="55">
        <v>3.3338999999999999</v>
      </c>
      <c r="D1991" s="55">
        <v>3.1219000000000001</v>
      </c>
      <c r="E1991" s="55">
        <v>3.3468</v>
      </c>
      <c r="F1991" s="55">
        <v>3.2277</v>
      </c>
    </row>
    <row r="1992" spans="1:6">
      <c r="A1992" s="56">
        <v>40703</v>
      </c>
      <c r="B1992" s="55">
        <v>3.1555</v>
      </c>
      <c r="C1992" s="55">
        <v>3.3559999999999999</v>
      </c>
      <c r="D1992" s="55">
        <v>3.1425999999999998</v>
      </c>
      <c r="E1992" s="55">
        <v>3.3690000000000002</v>
      </c>
      <c r="F1992" s="55">
        <v>3.2216</v>
      </c>
    </row>
    <row r="1993" spans="1:6">
      <c r="A1993" s="56">
        <v>40704</v>
      </c>
      <c r="B1993" s="55">
        <v>3.1515</v>
      </c>
      <c r="C1993" s="55">
        <v>3.3517999999999999</v>
      </c>
      <c r="D1993" s="55">
        <v>3.1385999999999998</v>
      </c>
      <c r="E1993" s="55">
        <v>3.3647</v>
      </c>
      <c r="F1993" s="55">
        <v>3.2303000000000002</v>
      </c>
    </row>
    <row r="1994" spans="1:6">
      <c r="A1994" s="56">
        <v>40705</v>
      </c>
      <c r="B1994" s="55">
        <v>3.1515</v>
      </c>
      <c r="C1994" s="55">
        <v>3.3517999999999999</v>
      </c>
      <c r="D1994" s="55">
        <v>3.1385999999999998</v>
      </c>
      <c r="E1994" s="55">
        <v>3.3647</v>
      </c>
      <c r="F1994" s="55">
        <v>3.2303000000000002</v>
      </c>
    </row>
    <row r="1995" spans="1:6">
      <c r="A1995" s="56">
        <v>40706</v>
      </c>
      <c r="B1995" s="55">
        <v>3.1515</v>
      </c>
      <c r="C1995" s="55">
        <v>3.3517999999999999</v>
      </c>
      <c r="D1995" s="55">
        <v>3.1385999999999998</v>
      </c>
      <c r="E1995" s="55">
        <v>3.3647</v>
      </c>
      <c r="F1995" s="55">
        <v>3.2303000000000002</v>
      </c>
    </row>
    <row r="1996" spans="1:6">
      <c r="A1996" s="56">
        <v>40707</v>
      </c>
      <c r="B1996" s="55">
        <v>3.1715</v>
      </c>
      <c r="C1996" s="55">
        <v>3.3730000000000002</v>
      </c>
      <c r="D1996" s="55">
        <v>3.1585000000000001</v>
      </c>
      <c r="E1996" s="55">
        <v>3.3860000000000001</v>
      </c>
      <c r="F1996" s="55">
        <v>3.2336</v>
      </c>
    </row>
    <row r="1997" spans="1:6">
      <c r="A1997" s="56">
        <v>40708</v>
      </c>
      <c r="B1997" s="55">
        <v>3.1688000000000001</v>
      </c>
      <c r="C1997" s="55">
        <v>3.3702000000000001</v>
      </c>
      <c r="D1997" s="55">
        <v>3.1558000000000002</v>
      </c>
      <c r="E1997" s="55">
        <v>3.3832</v>
      </c>
      <c r="F1997" s="55">
        <v>3.2587999999999999</v>
      </c>
    </row>
    <row r="1998" spans="1:6">
      <c r="A1998" s="56">
        <v>40709</v>
      </c>
      <c r="B1998" s="55">
        <v>3.1692999999999998</v>
      </c>
      <c r="C1998" s="55">
        <v>3.3706999999999998</v>
      </c>
      <c r="D1998" s="55">
        <v>3.1562999999999999</v>
      </c>
      <c r="E1998" s="55">
        <v>3.3837000000000002</v>
      </c>
      <c r="F1998" s="55">
        <v>3.242</v>
      </c>
    </row>
    <row r="1999" spans="1:6">
      <c r="A1999" s="56">
        <v>40710</v>
      </c>
      <c r="B1999" s="55">
        <v>3.2014</v>
      </c>
      <c r="C1999" s="55">
        <v>3.4047999999999998</v>
      </c>
      <c r="D1999" s="55">
        <v>3.1882999999999999</v>
      </c>
      <c r="E1999" s="55">
        <v>3.4180000000000001</v>
      </c>
      <c r="F1999" s="55">
        <v>3.2366000000000001</v>
      </c>
    </row>
    <row r="2000" spans="1:6">
      <c r="A2000" s="56">
        <v>40711</v>
      </c>
      <c r="B2000" s="55">
        <v>3.2054999999999998</v>
      </c>
      <c r="C2000" s="55">
        <v>3.4091999999999998</v>
      </c>
      <c r="D2000" s="55">
        <v>3.1924000000000001</v>
      </c>
      <c r="E2000" s="55">
        <v>3.4222999999999999</v>
      </c>
      <c r="F2000" s="55">
        <v>3.2968999999999999</v>
      </c>
    </row>
    <row r="2001" spans="1:6">
      <c r="A2001" s="56">
        <v>40712</v>
      </c>
      <c r="B2001" s="55">
        <v>3.2054999999999998</v>
      </c>
      <c r="C2001" s="55">
        <v>3.4091999999999998</v>
      </c>
      <c r="D2001" s="55">
        <v>3.1924000000000001</v>
      </c>
      <c r="E2001" s="55">
        <v>3.4222999999999999</v>
      </c>
      <c r="F2001" s="55">
        <v>3.2968999999999999</v>
      </c>
    </row>
    <row r="2002" spans="1:6">
      <c r="A2002" s="56">
        <v>40713</v>
      </c>
      <c r="B2002" s="55">
        <v>3.2054999999999998</v>
      </c>
      <c r="C2002" s="55">
        <v>3.4091999999999998</v>
      </c>
      <c r="D2002" s="55">
        <v>3.1924000000000001</v>
      </c>
      <c r="E2002" s="55">
        <v>3.4222999999999999</v>
      </c>
      <c r="F2002" s="55">
        <v>3.2968999999999999</v>
      </c>
    </row>
    <row r="2003" spans="1:6">
      <c r="A2003" s="56">
        <v>40714</v>
      </c>
      <c r="B2003" s="55">
        <v>3.2170999999999998</v>
      </c>
      <c r="C2003" s="55">
        <v>3.4215</v>
      </c>
      <c r="D2003" s="55">
        <v>3.2039</v>
      </c>
      <c r="E2003" s="55">
        <v>3.4346999999999999</v>
      </c>
      <c r="F2003" s="55">
        <v>3.3081</v>
      </c>
    </row>
    <row r="2004" spans="1:6">
      <c r="A2004" s="56">
        <v>40715</v>
      </c>
      <c r="B2004" s="55">
        <v>3.2107000000000001</v>
      </c>
      <c r="C2004" s="55">
        <v>3.4146999999999998</v>
      </c>
      <c r="D2004" s="55">
        <v>3.1974999999999998</v>
      </c>
      <c r="E2004" s="55">
        <v>3.4278</v>
      </c>
      <c r="F2004" s="55">
        <v>3.3149000000000002</v>
      </c>
    </row>
    <row r="2005" spans="1:6">
      <c r="A2005" s="56">
        <v>40716</v>
      </c>
      <c r="B2005" s="55">
        <v>3.2040000000000002</v>
      </c>
      <c r="C2005" s="55">
        <v>3.4076</v>
      </c>
      <c r="D2005" s="55">
        <v>3.1909000000000001</v>
      </c>
      <c r="E2005" s="55">
        <v>3.4207000000000001</v>
      </c>
      <c r="F2005" s="55">
        <v>3.2907999999999999</v>
      </c>
    </row>
    <row r="2006" spans="1:6">
      <c r="A2006" s="56">
        <v>40717</v>
      </c>
      <c r="B2006" s="55">
        <v>3.2040000000000002</v>
      </c>
      <c r="C2006" s="55">
        <v>3.4076</v>
      </c>
      <c r="D2006" s="55">
        <v>3.1909000000000001</v>
      </c>
      <c r="E2006" s="55">
        <v>3.4207000000000001</v>
      </c>
      <c r="F2006" s="55">
        <v>3.2907999999999999</v>
      </c>
    </row>
    <row r="2007" spans="1:6">
      <c r="A2007" s="56">
        <v>40718</v>
      </c>
      <c r="B2007" s="55">
        <v>3.2589000000000001</v>
      </c>
      <c r="C2007" s="55">
        <v>3.4660000000000002</v>
      </c>
      <c r="D2007" s="55">
        <v>3.2456</v>
      </c>
      <c r="E2007" s="55">
        <v>3.4794</v>
      </c>
      <c r="F2007" s="55">
        <v>3.2883</v>
      </c>
    </row>
    <row r="2008" spans="1:6">
      <c r="A2008" s="56">
        <v>40719</v>
      </c>
      <c r="B2008" s="55">
        <v>3.2589000000000001</v>
      </c>
      <c r="C2008" s="55">
        <v>3.4660000000000002</v>
      </c>
      <c r="D2008" s="55">
        <v>3.2456</v>
      </c>
      <c r="E2008" s="55">
        <v>3.4794</v>
      </c>
      <c r="F2008" s="55">
        <v>3.2883</v>
      </c>
    </row>
    <row r="2009" spans="1:6">
      <c r="A2009" s="56">
        <v>40720</v>
      </c>
      <c r="B2009" s="55">
        <v>3.2589000000000001</v>
      </c>
      <c r="C2009" s="55">
        <v>3.4660000000000002</v>
      </c>
      <c r="D2009" s="55">
        <v>3.2456</v>
      </c>
      <c r="E2009" s="55">
        <v>3.4794</v>
      </c>
      <c r="F2009" s="55">
        <v>3.2883</v>
      </c>
    </row>
    <row r="2010" spans="1:6">
      <c r="A2010" s="56">
        <v>40721</v>
      </c>
      <c r="B2010" s="55">
        <v>3.294</v>
      </c>
      <c r="C2010" s="55">
        <v>3.5032999999999999</v>
      </c>
      <c r="D2010" s="55">
        <v>3.2804000000000002</v>
      </c>
      <c r="E2010" s="55">
        <v>3.5167999999999999</v>
      </c>
      <c r="F2010" s="55">
        <v>3.3374999999999999</v>
      </c>
    </row>
    <row r="2011" spans="1:6">
      <c r="A2011" s="56">
        <v>40722</v>
      </c>
      <c r="B2011" s="55">
        <v>3.2734000000000001</v>
      </c>
      <c r="C2011" s="55">
        <v>3.4813999999999998</v>
      </c>
      <c r="D2011" s="55">
        <v>3.26</v>
      </c>
      <c r="E2011" s="55">
        <v>3.4948000000000001</v>
      </c>
      <c r="F2011" s="55">
        <v>3.3693</v>
      </c>
    </row>
    <row r="2012" spans="1:6">
      <c r="A2012" s="56">
        <v>40723</v>
      </c>
      <c r="B2012" s="55">
        <v>3.2793000000000001</v>
      </c>
      <c r="C2012" s="55">
        <v>3.4876999999999998</v>
      </c>
      <c r="D2012" s="55">
        <v>3.2658999999999998</v>
      </c>
      <c r="E2012" s="55">
        <v>3.5011999999999999</v>
      </c>
      <c r="F2012" s="55">
        <v>3.3639999999999999</v>
      </c>
    </row>
    <row r="2013" spans="1:6">
      <c r="A2013" s="56">
        <v>40724</v>
      </c>
      <c r="B2013" s="55">
        <v>3.2263000000000002</v>
      </c>
      <c r="C2013" s="55">
        <v>3.4312999999999998</v>
      </c>
      <c r="D2013" s="55">
        <v>3.2130999999999998</v>
      </c>
      <c r="E2013" s="55">
        <v>3.4445000000000001</v>
      </c>
      <c r="F2013" s="55">
        <v>3.3519999999999999</v>
      </c>
    </row>
    <row r="2014" spans="1:6">
      <c r="A2014" s="56">
        <v>40725</v>
      </c>
      <c r="B2014" s="55">
        <v>3.1646999999999998</v>
      </c>
      <c r="C2014" s="55">
        <v>3.3658000000000001</v>
      </c>
      <c r="D2014" s="55">
        <v>3.1516999999999999</v>
      </c>
      <c r="E2014" s="55">
        <v>3.3788</v>
      </c>
      <c r="F2014" s="55">
        <v>3.3003999999999998</v>
      </c>
    </row>
    <row r="2015" spans="1:6">
      <c r="A2015" s="56">
        <v>40726</v>
      </c>
      <c r="B2015" s="55">
        <v>3.1646999999999998</v>
      </c>
      <c r="C2015" s="55">
        <v>3.3658000000000001</v>
      </c>
      <c r="D2015" s="55">
        <v>3.1516999999999999</v>
      </c>
      <c r="E2015" s="55">
        <v>3.3788</v>
      </c>
      <c r="F2015" s="55">
        <v>3.3003999999999998</v>
      </c>
    </row>
    <row r="2016" spans="1:6">
      <c r="A2016" s="56">
        <v>40727</v>
      </c>
      <c r="B2016" s="55">
        <v>3.1646999999999998</v>
      </c>
      <c r="C2016" s="55">
        <v>3.3658000000000001</v>
      </c>
      <c r="D2016" s="55">
        <v>3.1516999999999999</v>
      </c>
      <c r="E2016" s="55">
        <v>3.3788</v>
      </c>
      <c r="F2016" s="55">
        <v>3.3003999999999998</v>
      </c>
    </row>
    <row r="2017" spans="1:6">
      <c r="A2017" s="56">
        <v>40728</v>
      </c>
      <c r="B2017" s="55">
        <v>3.1204000000000001</v>
      </c>
      <c r="C2017" s="55">
        <v>3.3187000000000002</v>
      </c>
      <c r="D2017" s="55">
        <v>3.1076000000000001</v>
      </c>
      <c r="E2017" s="55">
        <v>3.3315000000000001</v>
      </c>
      <c r="F2017" s="55">
        <v>3.2231000000000001</v>
      </c>
    </row>
    <row r="2018" spans="1:6">
      <c r="A2018" s="56">
        <v>40729</v>
      </c>
      <c r="B2018" s="55">
        <v>3.1282000000000001</v>
      </c>
      <c r="C2018" s="55">
        <v>3.3269000000000002</v>
      </c>
      <c r="D2018" s="55">
        <v>3.1153</v>
      </c>
      <c r="E2018" s="55">
        <v>3.3397999999999999</v>
      </c>
      <c r="F2018" s="55">
        <v>3.2002000000000002</v>
      </c>
    </row>
    <row r="2019" spans="1:6">
      <c r="A2019" s="56">
        <v>40730</v>
      </c>
      <c r="B2019" s="55">
        <v>3.1646999999999998</v>
      </c>
      <c r="C2019" s="55">
        <v>3.3658000000000001</v>
      </c>
      <c r="D2019" s="55">
        <v>3.1518000000000002</v>
      </c>
      <c r="E2019" s="55">
        <v>3.3788</v>
      </c>
      <c r="F2019" s="55">
        <v>3.2288000000000001</v>
      </c>
    </row>
    <row r="2020" spans="1:6">
      <c r="A2020" s="56">
        <v>40731</v>
      </c>
      <c r="B2020" s="55">
        <v>3.2069999999999999</v>
      </c>
      <c r="C2020" s="55">
        <v>3.4108000000000001</v>
      </c>
      <c r="D2020" s="55">
        <v>3.1939000000000002</v>
      </c>
      <c r="E2020" s="55">
        <v>3.4239999999999999</v>
      </c>
      <c r="F2020" s="55">
        <v>3.2635000000000001</v>
      </c>
    </row>
    <row r="2021" spans="1:6">
      <c r="A2021" s="56">
        <v>40732</v>
      </c>
      <c r="B2021" s="55">
        <v>3.1829000000000001</v>
      </c>
      <c r="C2021" s="55">
        <v>3.3851</v>
      </c>
      <c r="D2021" s="55">
        <v>3.1698</v>
      </c>
      <c r="E2021" s="55">
        <v>3.3982000000000001</v>
      </c>
      <c r="F2021" s="55">
        <v>3.2867000000000002</v>
      </c>
    </row>
    <row r="2022" spans="1:6">
      <c r="A2022" s="56">
        <v>40733</v>
      </c>
      <c r="B2022" s="55">
        <v>3.1829000000000001</v>
      </c>
      <c r="C2022" s="55">
        <v>3.3851</v>
      </c>
      <c r="D2022" s="55">
        <v>3.1698</v>
      </c>
      <c r="E2022" s="55">
        <v>3.3982000000000001</v>
      </c>
      <c r="F2022" s="55">
        <v>3.2867000000000002</v>
      </c>
    </row>
    <row r="2023" spans="1:6">
      <c r="A2023" s="56">
        <v>40734</v>
      </c>
      <c r="B2023" s="55">
        <v>3.1829000000000001</v>
      </c>
      <c r="C2023" s="55">
        <v>3.3851</v>
      </c>
      <c r="D2023" s="55">
        <v>3.1698</v>
      </c>
      <c r="E2023" s="55">
        <v>3.3982000000000001</v>
      </c>
      <c r="F2023" s="55">
        <v>3.2867000000000002</v>
      </c>
    </row>
    <row r="2024" spans="1:6">
      <c r="A2024" s="56">
        <v>40735</v>
      </c>
      <c r="B2024" s="55">
        <v>3.3014000000000001</v>
      </c>
      <c r="C2024" s="55">
        <v>3.5112000000000001</v>
      </c>
      <c r="D2024" s="55">
        <v>3.2877999999999998</v>
      </c>
      <c r="E2024" s="55">
        <v>3.5247000000000002</v>
      </c>
      <c r="F2024" s="55">
        <v>3.2397</v>
      </c>
    </row>
    <row r="2025" spans="1:6">
      <c r="A2025" s="56">
        <v>40736</v>
      </c>
      <c r="B2025" s="55">
        <v>3.3936999999999999</v>
      </c>
      <c r="C2025" s="55">
        <v>3.6093000000000002</v>
      </c>
      <c r="D2025" s="55">
        <v>3.3797999999999999</v>
      </c>
      <c r="E2025" s="55">
        <v>3.6233</v>
      </c>
      <c r="F2025" s="55">
        <v>3.3571</v>
      </c>
    </row>
    <row r="2026" spans="1:6">
      <c r="A2026" s="56">
        <v>40737</v>
      </c>
      <c r="B2026" s="55">
        <v>3.3692000000000002</v>
      </c>
      <c r="C2026" s="55">
        <v>3.5832999999999999</v>
      </c>
      <c r="D2026" s="55">
        <v>3.3553999999999999</v>
      </c>
      <c r="E2026" s="55">
        <v>3.5971000000000002</v>
      </c>
      <c r="F2026" s="55">
        <v>3.4817</v>
      </c>
    </row>
    <row r="2027" spans="1:6">
      <c r="A2027" s="56">
        <v>40738</v>
      </c>
      <c r="B2027" s="55">
        <v>3.4054000000000002</v>
      </c>
      <c r="C2027" s="55">
        <v>3.6217999999999999</v>
      </c>
      <c r="D2027" s="55">
        <v>3.3915000000000002</v>
      </c>
      <c r="E2027" s="55">
        <v>3.6358000000000001</v>
      </c>
      <c r="F2027" s="55">
        <v>3.4472</v>
      </c>
    </row>
    <row r="2028" spans="1:6">
      <c r="A2028" s="56">
        <v>40739</v>
      </c>
      <c r="B2028" s="55">
        <v>3.403</v>
      </c>
      <c r="C2028" s="55">
        <v>3.6193</v>
      </c>
      <c r="D2028" s="55">
        <v>3.3891</v>
      </c>
      <c r="E2028" s="55">
        <v>3.6332</v>
      </c>
      <c r="F2028" s="55">
        <v>3.4742999999999999</v>
      </c>
    </row>
    <row r="2029" spans="1:6">
      <c r="A2029" s="56">
        <v>40740</v>
      </c>
      <c r="B2029" s="55">
        <v>3.403</v>
      </c>
      <c r="C2029" s="55">
        <v>3.6193</v>
      </c>
      <c r="D2029" s="55">
        <v>3.3891</v>
      </c>
      <c r="E2029" s="55">
        <v>3.6332</v>
      </c>
      <c r="F2029" s="55">
        <v>3.4742999999999999</v>
      </c>
    </row>
    <row r="2030" spans="1:6">
      <c r="A2030" s="56">
        <v>40741</v>
      </c>
      <c r="B2030" s="55">
        <v>3.403</v>
      </c>
      <c r="C2030" s="55">
        <v>3.6193</v>
      </c>
      <c r="D2030" s="55">
        <v>3.3891</v>
      </c>
      <c r="E2030" s="55">
        <v>3.6332</v>
      </c>
      <c r="F2030" s="55">
        <v>3.4742999999999999</v>
      </c>
    </row>
    <row r="2031" spans="1:6">
      <c r="A2031" s="56">
        <v>40742</v>
      </c>
      <c r="B2031" s="55">
        <v>3.4218000000000002</v>
      </c>
      <c r="C2031" s="55">
        <v>3.6393</v>
      </c>
      <c r="D2031" s="55">
        <v>3.4077999999999999</v>
      </c>
      <c r="E2031" s="55">
        <v>3.6533000000000002</v>
      </c>
      <c r="F2031" s="55">
        <v>3.4908999999999999</v>
      </c>
    </row>
    <row r="2032" spans="1:6">
      <c r="A2032" s="56">
        <v>40743</v>
      </c>
      <c r="B2032" s="55">
        <v>3.3971</v>
      </c>
      <c r="C2032" s="55">
        <v>3.613</v>
      </c>
      <c r="D2032" s="55">
        <v>3.3832</v>
      </c>
      <c r="E2032" s="55">
        <v>3.6269</v>
      </c>
      <c r="F2032" s="55">
        <v>3.5204</v>
      </c>
    </row>
    <row r="2033" spans="1:6">
      <c r="A2033" s="56">
        <v>40744</v>
      </c>
      <c r="B2033" s="55">
        <v>3.3624000000000001</v>
      </c>
      <c r="C2033" s="55">
        <v>3.5760999999999998</v>
      </c>
      <c r="D2033" s="55">
        <v>3.3487</v>
      </c>
      <c r="E2033" s="55">
        <v>3.5899000000000001</v>
      </c>
      <c r="F2033" s="55">
        <v>3.4546999999999999</v>
      </c>
    </row>
    <row r="2034" spans="1:6">
      <c r="A2034" s="56">
        <v>40745</v>
      </c>
      <c r="B2034" s="55">
        <v>3.3106</v>
      </c>
      <c r="C2034" s="55">
        <v>3.5209000000000001</v>
      </c>
      <c r="D2034" s="55">
        <v>3.2970000000000002</v>
      </c>
      <c r="E2034" s="55">
        <v>3.5345</v>
      </c>
      <c r="F2034" s="55">
        <v>3.4325000000000001</v>
      </c>
    </row>
    <row r="2035" spans="1:6">
      <c r="A2035" s="56">
        <v>40746</v>
      </c>
      <c r="B2035" s="55">
        <v>3.2961</v>
      </c>
      <c r="C2035" s="55">
        <v>3.5055999999999998</v>
      </c>
      <c r="D2035" s="55">
        <v>3.2826</v>
      </c>
      <c r="E2035" s="55">
        <v>3.5190999999999999</v>
      </c>
      <c r="F2035" s="55">
        <v>3.4127999999999998</v>
      </c>
    </row>
    <row r="2036" spans="1:6">
      <c r="A2036" s="56">
        <v>40747</v>
      </c>
      <c r="B2036" s="55">
        <v>3.2961</v>
      </c>
      <c r="C2036" s="55">
        <v>3.5055999999999998</v>
      </c>
      <c r="D2036" s="55">
        <v>3.2826</v>
      </c>
      <c r="E2036" s="55">
        <v>3.5190999999999999</v>
      </c>
      <c r="F2036" s="55">
        <v>3.4127999999999998</v>
      </c>
    </row>
    <row r="2037" spans="1:6">
      <c r="A2037" s="56">
        <v>40748</v>
      </c>
      <c r="B2037" s="55">
        <v>3.2961</v>
      </c>
      <c r="C2037" s="55">
        <v>3.5055999999999998</v>
      </c>
      <c r="D2037" s="55">
        <v>3.2826</v>
      </c>
      <c r="E2037" s="55">
        <v>3.5190999999999999</v>
      </c>
      <c r="F2037" s="55">
        <v>3.4127999999999998</v>
      </c>
    </row>
    <row r="2038" spans="1:6">
      <c r="A2038" s="56">
        <v>40749</v>
      </c>
      <c r="B2038" s="55">
        <v>3.3391999999999999</v>
      </c>
      <c r="C2038" s="55">
        <v>3.5514000000000001</v>
      </c>
      <c r="D2038" s="55">
        <v>3.3254999999999999</v>
      </c>
      <c r="E2038" s="55">
        <v>3.5651000000000002</v>
      </c>
      <c r="F2038" s="55">
        <v>3.3563999999999998</v>
      </c>
    </row>
    <row r="2039" spans="1:6">
      <c r="A2039" s="56">
        <v>40750</v>
      </c>
      <c r="B2039" s="55">
        <v>3.3574999999999999</v>
      </c>
      <c r="C2039" s="55">
        <v>3.5709</v>
      </c>
      <c r="D2039" s="55">
        <v>3.3437999999999999</v>
      </c>
      <c r="E2039" s="55">
        <v>3.5847000000000002</v>
      </c>
      <c r="F2039" s="55">
        <v>3.4605999999999999</v>
      </c>
    </row>
    <row r="2040" spans="1:6">
      <c r="A2040" s="56">
        <v>40751</v>
      </c>
      <c r="B2040" s="55">
        <v>3.3540000000000001</v>
      </c>
      <c r="C2040" s="55">
        <v>3.5670999999999999</v>
      </c>
      <c r="D2040" s="55">
        <v>3.3401999999999998</v>
      </c>
      <c r="E2040" s="55">
        <v>3.5808</v>
      </c>
      <c r="F2040" s="55">
        <v>3.4447000000000001</v>
      </c>
    </row>
    <row r="2041" spans="1:6">
      <c r="A2041" s="56">
        <v>40752</v>
      </c>
      <c r="B2041" s="55">
        <v>3.4115000000000002</v>
      </c>
      <c r="C2041" s="55">
        <v>3.6282999999999999</v>
      </c>
      <c r="D2041" s="55">
        <v>3.3976000000000002</v>
      </c>
      <c r="E2041" s="55">
        <v>3.6423000000000001</v>
      </c>
      <c r="F2041" s="55">
        <v>3.4563000000000001</v>
      </c>
    </row>
    <row r="2042" spans="1:6">
      <c r="A2042" s="56">
        <v>40753</v>
      </c>
      <c r="B2042" s="55">
        <v>3.4268000000000001</v>
      </c>
      <c r="C2042" s="55">
        <v>3.6446000000000001</v>
      </c>
      <c r="D2042" s="55">
        <v>3.4127999999999998</v>
      </c>
      <c r="E2042" s="55">
        <v>3.6585999999999999</v>
      </c>
      <c r="F2042" s="55">
        <v>3.4794999999999998</v>
      </c>
    </row>
    <row r="2043" spans="1:6">
      <c r="A2043" s="56">
        <v>40754</v>
      </c>
      <c r="B2043" s="55">
        <v>3.4268000000000001</v>
      </c>
      <c r="C2043" s="55">
        <v>3.6446000000000001</v>
      </c>
      <c r="D2043" s="55">
        <v>3.4127999999999998</v>
      </c>
      <c r="E2043" s="55">
        <v>3.6585999999999999</v>
      </c>
      <c r="F2043" s="55">
        <v>3.4794999999999998</v>
      </c>
    </row>
    <row r="2044" spans="1:6">
      <c r="A2044" s="56">
        <v>40755</v>
      </c>
      <c r="B2044" s="55">
        <v>3.4268000000000001</v>
      </c>
      <c r="C2044" s="55">
        <v>3.6446000000000001</v>
      </c>
      <c r="D2044" s="55">
        <v>3.4127999999999998</v>
      </c>
      <c r="E2044" s="55">
        <v>3.6585999999999999</v>
      </c>
      <c r="F2044" s="55">
        <v>3.4794999999999998</v>
      </c>
    </row>
    <row r="2045" spans="1:6">
      <c r="A2045" s="56">
        <v>40756</v>
      </c>
      <c r="B2045" s="55">
        <v>3.3976999999999999</v>
      </c>
      <c r="C2045" s="55">
        <v>3.6137000000000001</v>
      </c>
      <c r="D2045" s="55">
        <v>3.3837999999999999</v>
      </c>
      <c r="E2045" s="55">
        <v>3.6276000000000002</v>
      </c>
      <c r="F2045" s="55">
        <v>3.508</v>
      </c>
    </row>
    <row r="2046" spans="1:6">
      <c r="A2046" s="56">
        <v>40757</v>
      </c>
      <c r="B2046" s="55">
        <v>3.4992999999999999</v>
      </c>
      <c r="C2046" s="55">
        <v>3.7216</v>
      </c>
      <c r="D2046" s="55">
        <v>3.4849000000000001</v>
      </c>
      <c r="E2046" s="55">
        <v>3.7360000000000002</v>
      </c>
      <c r="F2046" s="55">
        <v>3.4973000000000001</v>
      </c>
    </row>
    <row r="2047" spans="1:6">
      <c r="A2047" s="56">
        <v>40758</v>
      </c>
      <c r="B2047" s="55">
        <v>3.5438000000000001</v>
      </c>
      <c r="C2047" s="55">
        <v>3.7690000000000001</v>
      </c>
      <c r="D2047" s="55">
        <v>3.5293000000000001</v>
      </c>
      <c r="E2047" s="55">
        <v>3.7835999999999999</v>
      </c>
      <c r="F2047" s="55">
        <v>3.6341999999999999</v>
      </c>
    </row>
    <row r="2048" spans="1:6">
      <c r="A2048" s="56">
        <v>40759</v>
      </c>
      <c r="B2048" s="55">
        <v>3.5386000000000002</v>
      </c>
      <c r="C2048" s="55">
        <v>3.7635000000000001</v>
      </c>
      <c r="D2048" s="55">
        <v>3.5240999999999998</v>
      </c>
      <c r="E2048" s="55">
        <v>3.778</v>
      </c>
      <c r="F2048" s="55">
        <v>3.6383000000000001</v>
      </c>
    </row>
    <row r="2049" spans="1:6">
      <c r="A2049" s="56">
        <v>40760</v>
      </c>
      <c r="B2049" s="55">
        <v>3.6539000000000001</v>
      </c>
      <c r="C2049" s="55">
        <v>3.8860999999999999</v>
      </c>
      <c r="D2049" s="55">
        <v>3.6389999999999998</v>
      </c>
      <c r="E2049" s="55">
        <v>3.9011</v>
      </c>
      <c r="F2049" s="55">
        <v>3.6355</v>
      </c>
    </row>
    <row r="2050" spans="1:6">
      <c r="A2050" s="56">
        <v>40761</v>
      </c>
      <c r="B2050" s="55">
        <v>3.6539000000000001</v>
      </c>
      <c r="C2050" s="55">
        <v>3.8860999999999999</v>
      </c>
      <c r="D2050" s="55">
        <v>3.6389999999999998</v>
      </c>
      <c r="E2050" s="55">
        <v>3.9011</v>
      </c>
      <c r="F2050" s="55">
        <v>3.6355</v>
      </c>
    </row>
    <row r="2051" spans="1:6">
      <c r="A2051" s="56">
        <v>40762</v>
      </c>
      <c r="B2051" s="55">
        <v>3.6539000000000001</v>
      </c>
      <c r="C2051" s="55">
        <v>3.8860999999999999</v>
      </c>
      <c r="D2051" s="55">
        <v>3.6389999999999998</v>
      </c>
      <c r="E2051" s="55">
        <v>3.9011</v>
      </c>
      <c r="F2051" s="55">
        <v>3.6355</v>
      </c>
    </row>
    <row r="2052" spans="1:6">
      <c r="A2052" s="56">
        <v>40763</v>
      </c>
      <c r="B2052" s="55">
        <v>3.6591999999999998</v>
      </c>
      <c r="C2052" s="55">
        <v>3.8917000000000002</v>
      </c>
      <c r="D2052" s="55">
        <v>3.6442000000000001</v>
      </c>
      <c r="E2052" s="55">
        <v>3.9066999999999998</v>
      </c>
      <c r="F2052" s="55">
        <v>3.7147000000000001</v>
      </c>
    </row>
    <row r="2053" spans="1:6">
      <c r="A2053" s="56">
        <v>40764</v>
      </c>
      <c r="B2053" s="55">
        <v>3.7936000000000001</v>
      </c>
      <c r="C2053" s="55">
        <v>4.0346000000000002</v>
      </c>
      <c r="D2053" s="55">
        <v>3.778</v>
      </c>
      <c r="E2053" s="55">
        <v>4.0502000000000002</v>
      </c>
      <c r="F2053" s="55">
        <v>3.722</v>
      </c>
    </row>
    <row r="2054" spans="1:6">
      <c r="A2054" s="56">
        <v>40765</v>
      </c>
      <c r="B2054" s="55">
        <v>3.8668</v>
      </c>
      <c r="C2054" s="55">
        <v>4.1124999999999998</v>
      </c>
      <c r="D2054" s="55">
        <v>3.8509000000000002</v>
      </c>
      <c r="E2054" s="55">
        <v>4.1283000000000003</v>
      </c>
      <c r="F2054" s="55">
        <v>3.8487</v>
      </c>
    </row>
    <row r="2055" spans="1:6">
      <c r="A2055" s="56">
        <v>40766</v>
      </c>
      <c r="B2055" s="55">
        <v>3.8123</v>
      </c>
      <c r="C2055" s="55">
        <v>4.0545999999999998</v>
      </c>
      <c r="D2055" s="55">
        <v>3.7967</v>
      </c>
      <c r="E2055" s="55">
        <v>4.0701999999999998</v>
      </c>
      <c r="F2055" s="55">
        <v>3.9392999999999998</v>
      </c>
    </row>
    <row r="2056" spans="1:6">
      <c r="A2056" s="56">
        <v>40767</v>
      </c>
      <c r="B2056" s="55">
        <v>3.6610999999999998</v>
      </c>
      <c r="C2056" s="55">
        <v>3.8936999999999999</v>
      </c>
      <c r="D2056" s="55">
        <v>3.6461000000000001</v>
      </c>
      <c r="E2056" s="55">
        <v>3.9087000000000001</v>
      </c>
      <c r="F2056" s="55">
        <v>3.9561999999999999</v>
      </c>
    </row>
    <row r="2057" spans="1:6">
      <c r="A2057" s="56">
        <v>40768</v>
      </c>
      <c r="B2057" s="55">
        <v>3.6610999999999998</v>
      </c>
      <c r="C2057" s="55">
        <v>3.8936999999999999</v>
      </c>
      <c r="D2057" s="55">
        <v>3.6461000000000001</v>
      </c>
      <c r="E2057" s="55">
        <v>3.9087000000000001</v>
      </c>
      <c r="F2057" s="55">
        <v>3.9561999999999999</v>
      </c>
    </row>
    <row r="2058" spans="1:6">
      <c r="A2058" s="56">
        <v>40769</v>
      </c>
      <c r="B2058" s="55">
        <v>3.6610999999999998</v>
      </c>
      <c r="C2058" s="55">
        <v>3.8936999999999999</v>
      </c>
      <c r="D2058" s="55">
        <v>3.6461000000000001</v>
      </c>
      <c r="E2058" s="55">
        <v>3.9087000000000001</v>
      </c>
      <c r="F2058" s="55">
        <v>3.9561999999999999</v>
      </c>
    </row>
    <row r="2059" spans="1:6">
      <c r="A2059" s="56">
        <v>40770</v>
      </c>
      <c r="B2059" s="55">
        <v>3.6610999999999998</v>
      </c>
      <c r="C2059" s="55">
        <v>3.8936999999999999</v>
      </c>
      <c r="D2059" s="55">
        <v>3.6461000000000001</v>
      </c>
      <c r="E2059" s="55">
        <v>3.9087000000000001</v>
      </c>
      <c r="F2059" s="55">
        <v>3.9561999999999999</v>
      </c>
    </row>
    <row r="2060" spans="1:6">
      <c r="A2060" s="56">
        <v>40771</v>
      </c>
      <c r="B2060" s="55">
        <v>3.5827</v>
      </c>
      <c r="C2060" s="55">
        <v>3.8104</v>
      </c>
      <c r="D2060" s="55">
        <v>3.5680000000000001</v>
      </c>
      <c r="E2060" s="55">
        <v>3.8250999999999999</v>
      </c>
      <c r="F2060" s="55">
        <v>3.7884000000000002</v>
      </c>
    </row>
    <row r="2061" spans="1:6">
      <c r="A2061" s="56">
        <v>40772</v>
      </c>
      <c r="B2061" s="55">
        <v>3.5716999999999999</v>
      </c>
      <c r="C2061" s="55">
        <v>3.7986</v>
      </c>
      <c r="D2061" s="55">
        <v>3.5569999999999999</v>
      </c>
      <c r="E2061" s="55">
        <v>3.8132999999999999</v>
      </c>
      <c r="F2061" s="55">
        <v>3.7004000000000001</v>
      </c>
    </row>
    <row r="2062" spans="1:6">
      <c r="A2062" s="56">
        <v>40773</v>
      </c>
      <c r="B2062" s="55">
        <v>3.6377999999999999</v>
      </c>
      <c r="C2062" s="55">
        <v>3.8690000000000002</v>
      </c>
      <c r="D2062" s="55">
        <v>3.6229</v>
      </c>
      <c r="E2062" s="55">
        <v>3.8839000000000001</v>
      </c>
      <c r="F2062" s="55">
        <v>3.6734</v>
      </c>
    </row>
    <row r="2063" spans="1:6">
      <c r="A2063" s="56">
        <v>40774</v>
      </c>
      <c r="B2063" s="55">
        <v>3.6000999999999999</v>
      </c>
      <c r="C2063" s="55">
        <v>3.8288000000000002</v>
      </c>
      <c r="D2063" s="55">
        <v>3.5853000000000002</v>
      </c>
      <c r="E2063" s="55">
        <v>3.8435999999999999</v>
      </c>
      <c r="F2063" s="55">
        <v>3.6112000000000002</v>
      </c>
    </row>
    <row r="2064" spans="1:6">
      <c r="A2064" s="56">
        <v>40775</v>
      </c>
      <c r="B2064" s="55">
        <v>3.6000999999999999</v>
      </c>
      <c r="C2064" s="55">
        <v>3.8288000000000002</v>
      </c>
      <c r="D2064" s="55">
        <v>3.5853000000000002</v>
      </c>
      <c r="E2064" s="55">
        <v>3.8435999999999999</v>
      </c>
      <c r="F2064" s="55">
        <v>3.6112000000000002</v>
      </c>
    </row>
    <row r="2065" spans="1:6">
      <c r="A2065" s="56">
        <v>40776</v>
      </c>
      <c r="B2065" s="55">
        <v>3.6000999999999999</v>
      </c>
      <c r="C2065" s="55">
        <v>3.8288000000000002</v>
      </c>
      <c r="D2065" s="55">
        <v>3.5853000000000002</v>
      </c>
      <c r="E2065" s="55">
        <v>3.8435999999999999</v>
      </c>
      <c r="F2065" s="55">
        <v>3.6112000000000002</v>
      </c>
    </row>
    <row r="2066" spans="1:6">
      <c r="A2066" s="56">
        <v>40777</v>
      </c>
      <c r="B2066" s="55">
        <v>3.6021999999999998</v>
      </c>
      <c r="C2066" s="55">
        <v>3.8311000000000002</v>
      </c>
      <c r="D2066" s="55">
        <v>3.5874999999999999</v>
      </c>
      <c r="E2066" s="55">
        <v>3.8458999999999999</v>
      </c>
      <c r="F2066" s="55">
        <v>3.6972</v>
      </c>
    </row>
    <row r="2067" spans="1:6">
      <c r="A2067" s="56">
        <v>40778</v>
      </c>
      <c r="B2067" s="55">
        <v>3.5787</v>
      </c>
      <c r="C2067" s="55">
        <v>3.8060999999999998</v>
      </c>
      <c r="D2067" s="55">
        <v>3.5640000000000001</v>
      </c>
      <c r="E2067" s="55">
        <v>3.8208000000000002</v>
      </c>
      <c r="F2067" s="55">
        <v>3.6783000000000001</v>
      </c>
    </row>
    <row r="2068" spans="1:6">
      <c r="A2068" s="56">
        <v>40779</v>
      </c>
      <c r="B2068" s="55">
        <v>3.544</v>
      </c>
      <c r="C2068" s="55">
        <v>3.7692000000000001</v>
      </c>
      <c r="D2068" s="55">
        <v>3.5295000000000001</v>
      </c>
      <c r="E2068" s="55">
        <v>3.7837999999999998</v>
      </c>
      <c r="F2068" s="55">
        <v>3.6484999999999999</v>
      </c>
    </row>
    <row r="2069" spans="1:6">
      <c r="A2069" s="56">
        <v>40780</v>
      </c>
      <c r="B2069" s="55">
        <v>3.5425</v>
      </c>
      <c r="C2069" s="55">
        <v>3.7675999999999998</v>
      </c>
      <c r="D2069" s="55">
        <v>3.528</v>
      </c>
      <c r="E2069" s="55">
        <v>3.7820999999999998</v>
      </c>
      <c r="F2069" s="55">
        <v>3.6438999999999999</v>
      </c>
    </row>
    <row r="2070" spans="1:6">
      <c r="A2070" s="56">
        <v>40781</v>
      </c>
      <c r="B2070" s="55">
        <v>3.5491999999999999</v>
      </c>
      <c r="C2070" s="55">
        <v>3.7747999999999999</v>
      </c>
      <c r="D2070" s="55">
        <v>3.5347</v>
      </c>
      <c r="E2070" s="55">
        <v>3.7892999999999999</v>
      </c>
      <c r="F2070" s="55">
        <v>3.6349999999999998</v>
      </c>
    </row>
    <row r="2071" spans="1:6">
      <c r="A2071" s="56">
        <v>40782</v>
      </c>
      <c r="B2071" s="55">
        <v>3.5491999999999999</v>
      </c>
      <c r="C2071" s="55">
        <v>3.7747999999999999</v>
      </c>
      <c r="D2071" s="55">
        <v>3.5347</v>
      </c>
      <c r="E2071" s="55">
        <v>3.7892999999999999</v>
      </c>
      <c r="F2071" s="55">
        <v>3.6349999999999998</v>
      </c>
    </row>
    <row r="2072" spans="1:6">
      <c r="A2072" s="56">
        <v>40783</v>
      </c>
      <c r="B2072" s="55">
        <v>3.5491999999999999</v>
      </c>
      <c r="C2072" s="55">
        <v>3.7747999999999999</v>
      </c>
      <c r="D2072" s="55">
        <v>3.5347</v>
      </c>
      <c r="E2072" s="55">
        <v>3.7892999999999999</v>
      </c>
      <c r="F2072" s="55">
        <v>3.6349999999999998</v>
      </c>
    </row>
    <row r="2073" spans="1:6">
      <c r="A2073" s="56">
        <v>40784</v>
      </c>
      <c r="B2073" s="55">
        <v>3.4266000000000001</v>
      </c>
      <c r="C2073" s="55">
        <v>3.6444000000000001</v>
      </c>
      <c r="D2073" s="55">
        <v>3.4125999999999999</v>
      </c>
      <c r="E2073" s="55">
        <v>3.6583999999999999</v>
      </c>
      <c r="F2073" s="55">
        <v>3.6425999999999998</v>
      </c>
    </row>
    <row r="2074" spans="1:6">
      <c r="A2074" s="56">
        <v>40785</v>
      </c>
      <c r="B2074" s="55">
        <v>3.4232</v>
      </c>
      <c r="C2074" s="55">
        <v>3.6406999999999998</v>
      </c>
      <c r="D2074" s="55">
        <v>3.4091999999999998</v>
      </c>
      <c r="E2074" s="55">
        <v>3.6547999999999998</v>
      </c>
      <c r="F2074" s="55">
        <v>3.5297999999999998</v>
      </c>
    </row>
    <row r="2075" spans="1:6">
      <c r="A2075" s="56">
        <v>40786</v>
      </c>
      <c r="B2075" s="55">
        <v>3.4731999999999998</v>
      </c>
      <c r="C2075" s="55">
        <v>3.6939000000000002</v>
      </c>
      <c r="D2075" s="55">
        <v>3.4590000000000001</v>
      </c>
      <c r="E2075" s="55">
        <v>3.7082000000000002</v>
      </c>
      <c r="F2075" s="55">
        <v>3.5373000000000001</v>
      </c>
    </row>
    <row r="2076" spans="1:6">
      <c r="A2076" s="56">
        <v>40787</v>
      </c>
      <c r="B2076" s="55">
        <v>3.4872000000000001</v>
      </c>
      <c r="C2076" s="55">
        <v>3.7086999999999999</v>
      </c>
      <c r="D2076" s="55">
        <v>3.4729000000000001</v>
      </c>
      <c r="E2076" s="55">
        <v>3.7229999999999999</v>
      </c>
      <c r="F2076" s="55">
        <v>3.6293000000000002</v>
      </c>
    </row>
    <row r="2077" spans="1:6">
      <c r="A2077" s="56">
        <v>40788</v>
      </c>
      <c r="B2077" s="55">
        <v>3.5914000000000001</v>
      </c>
      <c r="C2077" s="55">
        <v>3.8195999999999999</v>
      </c>
      <c r="D2077" s="55">
        <v>3.5767000000000002</v>
      </c>
      <c r="E2077" s="55">
        <v>3.8342999999999998</v>
      </c>
      <c r="F2077" s="55">
        <v>3.7465999999999999</v>
      </c>
    </row>
    <row r="2078" spans="1:6">
      <c r="A2078" s="56">
        <v>40789</v>
      </c>
      <c r="B2078" s="55">
        <v>3.5914000000000001</v>
      </c>
      <c r="C2078" s="55">
        <v>3.8195999999999999</v>
      </c>
      <c r="D2078" s="55">
        <v>3.5767000000000002</v>
      </c>
      <c r="E2078" s="55">
        <v>3.8342999999999998</v>
      </c>
      <c r="F2078" s="55">
        <v>3.7465999999999999</v>
      </c>
    </row>
    <row r="2079" spans="1:6">
      <c r="A2079" s="56">
        <v>40790</v>
      </c>
      <c r="B2079" s="55">
        <v>3.5914000000000001</v>
      </c>
      <c r="C2079" s="55">
        <v>3.8195999999999999</v>
      </c>
      <c r="D2079" s="55">
        <v>3.5767000000000002</v>
      </c>
      <c r="E2079" s="55">
        <v>3.8342999999999998</v>
      </c>
      <c r="F2079" s="55">
        <v>3.7465999999999999</v>
      </c>
    </row>
    <row r="2080" spans="1:6">
      <c r="A2080" s="56">
        <v>40791</v>
      </c>
      <c r="B2080" s="55">
        <v>3.6642999999999999</v>
      </c>
      <c r="C2080" s="55">
        <v>3.8971</v>
      </c>
      <c r="D2080" s="55">
        <v>3.6493000000000002</v>
      </c>
      <c r="E2080" s="55">
        <v>3.9121000000000001</v>
      </c>
      <c r="F2080" s="55">
        <v>3.7865000000000002</v>
      </c>
    </row>
    <row r="2081" spans="1:6">
      <c r="A2081" s="56">
        <v>40792</v>
      </c>
      <c r="B2081" s="55">
        <v>3.3748999999999998</v>
      </c>
      <c r="C2081" s="55">
        <v>3.5893999999999999</v>
      </c>
      <c r="D2081" s="55">
        <v>3.3611</v>
      </c>
      <c r="E2081" s="55">
        <v>3.6032000000000002</v>
      </c>
      <c r="F2081" s="55">
        <v>3.7865000000000002</v>
      </c>
    </row>
    <row r="2082" spans="1:6">
      <c r="A2082" s="56">
        <v>40793</v>
      </c>
      <c r="B2082" s="55">
        <v>3.4068999999999998</v>
      </c>
      <c r="C2082" s="55">
        <v>3.6234000000000002</v>
      </c>
      <c r="D2082" s="55">
        <v>3.3929</v>
      </c>
      <c r="E2082" s="55">
        <v>3.6374</v>
      </c>
      <c r="F2082" s="55">
        <v>3.4952000000000001</v>
      </c>
    </row>
    <row r="2083" spans="1:6">
      <c r="A2083" s="56">
        <v>40794</v>
      </c>
      <c r="B2083" s="55">
        <v>3.4146000000000001</v>
      </c>
      <c r="C2083" s="55">
        <v>3.6315</v>
      </c>
      <c r="D2083" s="55">
        <v>3.4005999999999998</v>
      </c>
      <c r="E2083" s="55">
        <v>3.6455000000000002</v>
      </c>
      <c r="F2083" s="55">
        <v>3.4699</v>
      </c>
    </row>
    <row r="2084" spans="1:6">
      <c r="A2084" s="56">
        <v>40795</v>
      </c>
      <c r="B2084" s="55">
        <v>3.4613</v>
      </c>
      <c r="C2084" s="55">
        <v>3.6812999999999998</v>
      </c>
      <c r="D2084" s="55">
        <v>3.4470999999999998</v>
      </c>
      <c r="E2084" s="55">
        <v>3.6955</v>
      </c>
      <c r="F2084" s="55">
        <v>3.5539000000000001</v>
      </c>
    </row>
    <row r="2085" spans="1:6">
      <c r="A2085" s="56">
        <v>40796</v>
      </c>
      <c r="B2085" s="55">
        <v>3.4613</v>
      </c>
      <c r="C2085" s="55">
        <v>3.6812999999999998</v>
      </c>
      <c r="D2085" s="55">
        <v>3.4470999999999998</v>
      </c>
      <c r="E2085" s="55">
        <v>3.6955</v>
      </c>
      <c r="F2085" s="55">
        <v>3.5539000000000001</v>
      </c>
    </row>
    <row r="2086" spans="1:6">
      <c r="A2086" s="56">
        <v>40797</v>
      </c>
      <c r="B2086" s="55">
        <v>3.4613</v>
      </c>
      <c r="C2086" s="55">
        <v>3.6812999999999998</v>
      </c>
      <c r="D2086" s="55">
        <v>3.4470999999999998</v>
      </c>
      <c r="E2086" s="55">
        <v>3.6955</v>
      </c>
      <c r="F2086" s="55">
        <v>3.5539000000000001</v>
      </c>
    </row>
    <row r="2087" spans="1:6">
      <c r="A2087" s="56">
        <v>40798</v>
      </c>
      <c r="B2087" s="55">
        <v>3.4910999999999999</v>
      </c>
      <c r="C2087" s="55">
        <v>3.7130000000000001</v>
      </c>
      <c r="D2087" s="55">
        <v>3.4767999999999999</v>
      </c>
      <c r="E2087" s="55">
        <v>3.7273000000000001</v>
      </c>
      <c r="F2087" s="55">
        <v>3.5846</v>
      </c>
    </row>
    <row r="2088" spans="1:6">
      <c r="A2088" s="56">
        <v>40799</v>
      </c>
      <c r="B2088" s="55">
        <v>3.5343</v>
      </c>
      <c r="C2088" s="55">
        <v>3.7589000000000001</v>
      </c>
      <c r="D2088" s="55">
        <v>3.5198999999999998</v>
      </c>
      <c r="E2088" s="55">
        <v>3.7734000000000001</v>
      </c>
      <c r="F2088" s="55">
        <v>3.6221000000000001</v>
      </c>
    </row>
    <row r="2089" spans="1:6">
      <c r="A2089" s="56">
        <v>40800</v>
      </c>
      <c r="B2089" s="55">
        <v>3.528</v>
      </c>
      <c r="C2089" s="55">
        <v>3.7521</v>
      </c>
      <c r="D2089" s="55">
        <v>3.5135000000000001</v>
      </c>
      <c r="E2089" s="55">
        <v>3.7665999999999999</v>
      </c>
      <c r="F2089" s="55">
        <v>3.6004999999999998</v>
      </c>
    </row>
    <row r="2090" spans="1:6">
      <c r="A2090" s="56">
        <v>40801</v>
      </c>
      <c r="B2090" s="55">
        <v>3.4891000000000001</v>
      </c>
      <c r="C2090" s="55">
        <v>3.7107999999999999</v>
      </c>
      <c r="D2090" s="55">
        <v>3.4748000000000001</v>
      </c>
      <c r="E2090" s="55">
        <v>3.7250999999999999</v>
      </c>
      <c r="F2090" s="55">
        <v>3.6360999999999999</v>
      </c>
    </row>
    <row r="2091" spans="1:6">
      <c r="A2091" s="56">
        <v>40802</v>
      </c>
      <c r="B2091" s="55">
        <v>3.4977999999999998</v>
      </c>
      <c r="C2091" s="55">
        <v>3.7201</v>
      </c>
      <c r="D2091" s="55">
        <v>3.4834999999999998</v>
      </c>
      <c r="E2091" s="55">
        <v>3.7343999999999999</v>
      </c>
      <c r="F2091" s="55">
        <v>3.6017000000000001</v>
      </c>
    </row>
    <row r="2092" spans="1:6">
      <c r="A2092" s="56">
        <v>40803</v>
      </c>
      <c r="B2092" s="55">
        <v>3.4977999999999998</v>
      </c>
      <c r="C2092" s="55">
        <v>3.7201</v>
      </c>
      <c r="D2092" s="55">
        <v>3.4834999999999998</v>
      </c>
      <c r="E2092" s="55">
        <v>3.7343999999999999</v>
      </c>
      <c r="F2092" s="55">
        <v>3.6017000000000001</v>
      </c>
    </row>
    <row r="2093" spans="1:6">
      <c r="A2093" s="56">
        <v>40804</v>
      </c>
      <c r="B2093" s="55">
        <v>3.4977999999999998</v>
      </c>
      <c r="C2093" s="55">
        <v>3.7201</v>
      </c>
      <c r="D2093" s="55">
        <v>3.4834999999999998</v>
      </c>
      <c r="E2093" s="55">
        <v>3.7343999999999999</v>
      </c>
      <c r="F2093" s="55">
        <v>3.6017000000000001</v>
      </c>
    </row>
    <row r="2094" spans="1:6">
      <c r="A2094" s="56">
        <v>40805</v>
      </c>
      <c r="B2094" s="55">
        <v>3.5398999999999998</v>
      </c>
      <c r="C2094" s="55">
        <v>3.7648000000000001</v>
      </c>
      <c r="D2094" s="55">
        <v>3.5253999999999999</v>
      </c>
      <c r="E2094" s="55">
        <v>3.7793000000000001</v>
      </c>
      <c r="F2094" s="55">
        <v>3.6076000000000001</v>
      </c>
    </row>
    <row r="2095" spans="1:6">
      <c r="A2095" s="56">
        <v>40806</v>
      </c>
      <c r="B2095" s="55">
        <v>3.5428000000000002</v>
      </c>
      <c r="C2095" s="55">
        <v>3.7679999999999998</v>
      </c>
      <c r="D2095" s="55">
        <v>3.5283000000000002</v>
      </c>
      <c r="E2095" s="55">
        <v>3.7825000000000002</v>
      </c>
      <c r="F2095" s="55">
        <v>3.6322999999999999</v>
      </c>
    </row>
    <row r="2096" spans="1:6">
      <c r="A2096" s="56">
        <v>40807</v>
      </c>
      <c r="B2096" s="55">
        <v>3.5360999999999998</v>
      </c>
      <c r="C2096" s="55">
        <v>3.7608000000000001</v>
      </c>
      <c r="D2096" s="55">
        <v>3.5215999999999998</v>
      </c>
      <c r="E2096" s="55">
        <v>3.7753000000000001</v>
      </c>
      <c r="F2096" s="55">
        <v>3.5943999999999998</v>
      </c>
    </row>
    <row r="2097" spans="1:6">
      <c r="A2097" s="56">
        <v>40808</v>
      </c>
      <c r="B2097" s="55">
        <v>3.5579000000000001</v>
      </c>
      <c r="C2097" s="55">
        <v>3.7839999999999998</v>
      </c>
      <c r="D2097" s="55">
        <v>3.5432999999999999</v>
      </c>
      <c r="E2097" s="55">
        <v>3.7986</v>
      </c>
      <c r="F2097" s="55">
        <v>3.6191</v>
      </c>
    </row>
    <row r="2098" spans="1:6">
      <c r="A2098" s="56">
        <v>40809</v>
      </c>
      <c r="B2098" s="55">
        <v>3.5196999999999998</v>
      </c>
      <c r="C2098" s="55">
        <v>3.7433999999999998</v>
      </c>
      <c r="D2098" s="55">
        <v>3.5053000000000001</v>
      </c>
      <c r="E2098" s="55">
        <v>3.7578</v>
      </c>
      <c r="F2098" s="55">
        <v>3.6745000000000001</v>
      </c>
    </row>
    <row r="2099" spans="1:6">
      <c r="A2099" s="56">
        <v>40810</v>
      </c>
      <c r="B2099" s="55">
        <v>3.5196999999999998</v>
      </c>
      <c r="C2099" s="55">
        <v>3.7433999999999998</v>
      </c>
      <c r="D2099" s="55">
        <v>3.5053000000000001</v>
      </c>
      <c r="E2099" s="55">
        <v>3.7578</v>
      </c>
      <c r="F2099" s="55">
        <v>3.6745000000000001</v>
      </c>
    </row>
    <row r="2100" spans="1:6">
      <c r="A2100" s="56">
        <v>40811</v>
      </c>
      <c r="B2100" s="55">
        <v>3.5196999999999998</v>
      </c>
      <c r="C2100" s="55">
        <v>3.7433999999999998</v>
      </c>
      <c r="D2100" s="55">
        <v>3.5053000000000001</v>
      </c>
      <c r="E2100" s="55">
        <v>3.7578</v>
      </c>
      <c r="F2100" s="55">
        <v>3.6745000000000001</v>
      </c>
    </row>
    <row r="2101" spans="1:6">
      <c r="A2101" s="56">
        <v>40812</v>
      </c>
      <c r="B2101" s="55">
        <v>3.5177999999999998</v>
      </c>
      <c r="C2101" s="55">
        <v>3.7414000000000001</v>
      </c>
      <c r="D2101" s="55">
        <v>3.5034000000000001</v>
      </c>
      <c r="E2101" s="55">
        <v>3.7557999999999998</v>
      </c>
      <c r="F2101" s="55">
        <v>3.6095000000000002</v>
      </c>
    </row>
    <row r="2102" spans="1:6">
      <c r="A2102" s="56">
        <v>40813</v>
      </c>
      <c r="B2102" s="55">
        <v>3.5082</v>
      </c>
      <c r="C2102" s="55">
        <v>3.7311999999999999</v>
      </c>
      <c r="D2102" s="55">
        <v>3.4937999999999998</v>
      </c>
      <c r="E2102" s="55">
        <v>3.7454999999999998</v>
      </c>
      <c r="F2102" s="55">
        <v>3.5971000000000002</v>
      </c>
    </row>
    <row r="2103" spans="1:6">
      <c r="A2103" s="56">
        <v>40814</v>
      </c>
      <c r="B2103" s="55">
        <v>3.5118</v>
      </c>
      <c r="C2103" s="55">
        <v>3.7349000000000001</v>
      </c>
      <c r="D2103" s="55">
        <v>3.4973999999999998</v>
      </c>
      <c r="E2103" s="55">
        <v>3.7492999999999999</v>
      </c>
      <c r="F2103" s="55">
        <v>3.6173000000000002</v>
      </c>
    </row>
    <row r="2104" spans="1:6">
      <c r="A2104" s="56">
        <v>40815</v>
      </c>
      <c r="B2104" s="55">
        <v>3.5558000000000001</v>
      </c>
      <c r="C2104" s="55">
        <v>3.7818000000000001</v>
      </c>
      <c r="D2104" s="55">
        <v>3.5411999999999999</v>
      </c>
      <c r="E2104" s="55">
        <v>3.7964000000000002</v>
      </c>
      <c r="F2104" s="55">
        <v>3.6297999999999999</v>
      </c>
    </row>
    <row r="2105" spans="1:6">
      <c r="A2105" s="56">
        <v>40816</v>
      </c>
      <c r="B2105" s="55">
        <v>3.5438999999999998</v>
      </c>
      <c r="C2105" s="55">
        <v>3.7690999999999999</v>
      </c>
      <c r="D2105" s="55">
        <v>3.5293000000000001</v>
      </c>
      <c r="E2105" s="55">
        <v>3.7835999999999999</v>
      </c>
      <c r="F2105" s="55">
        <v>3.6164999999999998</v>
      </c>
    </row>
    <row r="2106" spans="1:6">
      <c r="A2106" s="56">
        <v>40817</v>
      </c>
      <c r="B2106" s="55">
        <v>3.5438999999999998</v>
      </c>
      <c r="C2106" s="55">
        <v>3.7690999999999999</v>
      </c>
      <c r="D2106" s="55">
        <v>3.5293000000000001</v>
      </c>
      <c r="E2106" s="55">
        <v>3.7835999999999999</v>
      </c>
      <c r="F2106" s="55">
        <v>3.6164999999999998</v>
      </c>
    </row>
    <row r="2107" spans="1:6">
      <c r="A2107" s="56">
        <v>40818</v>
      </c>
      <c r="B2107" s="55">
        <v>3.5438999999999998</v>
      </c>
      <c r="C2107" s="55">
        <v>3.7690999999999999</v>
      </c>
      <c r="D2107" s="55">
        <v>3.5293000000000001</v>
      </c>
      <c r="E2107" s="55">
        <v>3.7835999999999999</v>
      </c>
      <c r="F2107" s="55">
        <v>3.6164999999999998</v>
      </c>
    </row>
    <row r="2108" spans="1:6">
      <c r="A2108" s="56">
        <v>40819</v>
      </c>
      <c r="B2108" s="55">
        <v>3.5543</v>
      </c>
      <c r="C2108" s="55">
        <v>3.7801999999999998</v>
      </c>
      <c r="D2108" s="55">
        <v>3.5398000000000001</v>
      </c>
      <c r="E2108" s="55">
        <v>3.7948</v>
      </c>
      <c r="F2108" s="55">
        <v>3.6511</v>
      </c>
    </row>
    <row r="2109" spans="1:6">
      <c r="A2109" s="56">
        <v>40820</v>
      </c>
      <c r="B2109" s="55">
        <v>3.5457000000000001</v>
      </c>
      <c r="C2109" s="55">
        <v>3.7709999999999999</v>
      </c>
      <c r="D2109" s="55">
        <v>3.5310999999999999</v>
      </c>
      <c r="E2109" s="55">
        <v>3.7854999999999999</v>
      </c>
      <c r="F2109" s="55">
        <v>3.6179999999999999</v>
      </c>
    </row>
    <row r="2110" spans="1:6">
      <c r="A2110" s="56">
        <v>40821</v>
      </c>
      <c r="B2110" s="55">
        <v>3.4967000000000001</v>
      </c>
      <c r="C2110" s="55">
        <v>3.7189000000000001</v>
      </c>
      <c r="D2110" s="55">
        <v>3.4824000000000002</v>
      </c>
      <c r="E2110" s="55">
        <v>3.7332999999999998</v>
      </c>
      <c r="F2110" s="55">
        <v>3.5794000000000001</v>
      </c>
    </row>
    <row r="2111" spans="1:6">
      <c r="A2111" s="56">
        <v>40822</v>
      </c>
      <c r="B2111" s="55">
        <v>3.4701</v>
      </c>
      <c r="C2111" s="55">
        <v>3.6905999999999999</v>
      </c>
      <c r="D2111" s="55">
        <v>3.4558</v>
      </c>
      <c r="E2111" s="55">
        <v>3.7048000000000001</v>
      </c>
      <c r="F2111" s="55">
        <v>3.5421</v>
      </c>
    </row>
    <row r="2112" spans="1:6">
      <c r="A2112" s="56">
        <v>40823</v>
      </c>
      <c r="B2112" s="55">
        <v>3.4544000000000001</v>
      </c>
      <c r="C2112" s="55">
        <v>3.6739000000000002</v>
      </c>
      <c r="D2112" s="55">
        <v>3.4401999999999999</v>
      </c>
      <c r="E2112" s="55">
        <v>3.6880000000000002</v>
      </c>
      <c r="F2112" s="55">
        <v>3.5409999999999999</v>
      </c>
    </row>
    <row r="2113" spans="1:6">
      <c r="A2113" s="56">
        <v>40824</v>
      </c>
      <c r="B2113" s="55">
        <v>3.4544000000000001</v>
      </c>
      <c r="C2113" s="55">
        <v>3.6739000000000002</v>
      </c>
      <c r="D2113" s="55">
        <v>3.4401999999999999</v>
      </c>
      <c r="E2113" s="55">
        <v>3.6880000000000002</v>
      </c>
      <c r="F2113" s="55">
        <v>3.5409999999999999</v>
      </c>
    </row>
    <row r="2114" spans="1:6">
      <c r="A2114" s="56">
        <v>40825</v>
      </c>
      <c r="B2114" s="55">
        <v>3.4544000000000001</v>
      </c>
      <c r="C2114" s="55">
        <v>3.6739000000000002</v>
      </c>
      <c r="D2114" s="55">
        <v>3.4401999999999999</v>
      </c>
      <c r="E2114" s="55">
        <v>3.6880000000000002</v>
      </c>
      <c r="F2114" s="55">
        <v>3.5409999999999999</v>
      </c>
    </row>
    <row r="2115" spans="1:6">
      <c r="A2115" s="56">
        <v>40826</v>
      </c>
      <c r="B2115" s="55">
        <v>3.4081999999999999</v>
      </c>
      <c r="C2115" s="55">
        <v>3.6248</v>
      </c>
      <c r="D2115" s="55">
        <v>3.3942000000000001</v>
      </c>
      <c r="E2115" s="55">
        <v>3.6387999999999998</v>
      </c>
      <c r="F2115" s="55">
        <v>3.4922</v>
      </c>
    </row>
    <row r="2116" spans="1:6">
      <c r="A2116" s="56">
        <v>40827</v>
      </c>
      <c r="B2116" s="55">
        <v>3.4302999999999999</v>
      </c>
      <c r="C2116" s="55">
        <v>3.6482999999999999</v>
      </c>
      <c r="D2116" s="55">
        <v>3.4163000000000001</v>
      </c>
      <c r="E2116" s="55">
        <v>3.6623999999999999</v>
      </c>
      <c r="F2116" s="55">
        <v>3.5228000000000002</v>
      </c>
    </row>
    <row r="2117" spans="1:6">
      <c r="A2117" s="56">
        <v>40828</v>
      </c>
      <c r="B2117" s="55">
        <v>3.3984000000000001</v>
      </c>
      <c r="C2117" s="55">
        <v>3.6143999999999998</v>
      </c>
      <c r="D2117" s="55">
        <v>3.3845000000000001</v>
      </c>
      <c r="E2117" s="55">
        <v>3.6282999999999999</v>
      </c>
      <c r="F2117" s="55">
        <v>3.4870000000000001</v>
      </c>
    </row>
    <row r="2118" spans="1:6">
      <c r="A2118" s="56">
        <v>40829</v>
      </c>
      <c r="B2118" s="55">
        <v>3.391</v>
      </c>
      <c r="C2118" s="55">
        <v>3.6065</v>
      </c>
      <c r="D2118" s="55">
        <v>3.3771</v>
      </c>
      <c r="E2118" s="55">
        <v>3.6204000000000001</v>
      </c>
      <c r="F2118" s="55">
        <v>3.4973999999999998</v>
      </c>
    </row>
    <row r="2119" spans="1:6">
      <c r="A2119" s="56">
        <v>40830</v>
      </c>
      <c r="B2119" s="55">
        <v>3.3816000000000002</v>
      </c>
      <c r="C2119" s="55">
        <v>3.5964</v>
      </c>
      <c r="D2119" s="55">
        <v>3.3677000000000001</v>
      </c>
      <c r="E2119" s="55">
        <v>3.6103000000000001</v>
      </c>
      <c r="F2119" s="55">
        <v>3.4704000000000002</v>
      </c>
    </row>
    <row r="2120" spans="1:6">
      <c r="A2120" s="56">
        <v>40831</v>
      </c>
      <c r="B2120" s="55">
        <v>3.3816000000000002</v>
      </c>
      <c r="C2120" s="55">
        <v>3.5964</v>
      </c>
      <c r="D2120" s="55">
        <v>3.3677000000000001</v>
      </c>
      <c r="E2120" s="55">
        <v>3.6103000000000001</v>
      </c>
      <c r="F2120" s="55">
        <v>3.4704000000000002</v>
      </c>
    </row>
    <row r="2121" spans="1:6">
      <c r="A2121" s="56">
        <v>40832</v>
      </c>
      <c r="B2121" s="55">
        <v>3.3816000000000002</v>
      </c>
      <c r="C2121" s="55">
        <v>3.5964</v>
      </c>
      <c r="D2121" s="55">
        <v>3.3677000000000001</v>
      </c>
      <c r="E2121" s="55">
        <v>3.6103000000000001</v>
      </c>
      <c r="F2121" s="55">
        <v>3.4704000000000002</v>
      </c>
    </row>
    <row r="2122" spans="1:6">
      <c r="A2122" s="56">
        <v>40833</v>
      </c>
      <c r="B2122" s="55">
        <v>3.3877999999999999</v>
      </c>
      <c r="C2122" s="55">
        <v>3.6031</v>
      </c>
      <c r="D2122" s="55">
        <v>3.3740000000000001</v>
      </c>
      <c r="E2122" s="55">
        <v>3.617</v>
      </c>
      <c r="F2122" s="55">
        <v>3.4704000000000002</v>
      </c>
    </row>
    <row r="2123" spans="1:6">
      <c r="A2123" s="56">
        <v>40834</v>
      </c>
      <c r="B2123" s="55">
        <v>3.4525999999999999</v>
      </c>
      <c r="C2123" s="55">
        <v>3.6720000000000002</v>
      </c>
      <c r="D2123" s="55">
        <v>3.4384999999999999</v>
      </c>
      <c r="E2123" s="55">
        <v>3.6861999999999999</v>
      </c>
      <c r="F2123" s="55">
        <v>3.4527999999999999</v>
      </c>
    </row>
    <row r="2124" spans="1:6">
      <c r="A2124" s="56">
        <v>40835</v>
      </c>
      <c r="B2124" s="55">
        <v>3.4171</v>
      </c>
      <c r="C2124" s="55">
        <v>3.6343000000000001</v>
      </c>
      <c r="D2124" s="55">
        <v>3.4030999999999998</v>
      </c>
      <c r="E2124" s="55">
        <v>3.6482999999999999</v>
      </c>
      <c r="F2124" s="55">
        <v>3.5246</v>
      </c>
    </row>
    <row r="2125" spans="1:6">
      <c r="A2125" s="56">
        <v>40836</v>
      </c>
      <c r="B2125" s="55">
        <v>3.4316</v>
      </c>
      <c r="C2125" s="55">
        <v>3.6497000000000002</v>
      </c>
      <c r="D2125" s="55">
        <v>3.4176000000000002</v>
      </c>
      <c r="E2125" s="55">
        <v>3.6638000000000002</v>
      </c>
      <c r="F2125" s="55">
        <v>3.4820000000000002</v>
      </c>
    </row>
    <row r="2126" spans="1:6">
      <c r="A2126" s="56">
        <v>40837</v>
      </c>
      <c r="B2126" s="55">
        <v>3.5024999999999999</v>
      </c>
      <c r="C2126" s="55">
        <v>3.7250999999999999</v>
      </c>
      <c r="D2126" s="55">
        <v>3.4882</v>
      </c>
      <c r="E2126" s="55">
        <v>3.7395</v>
      </c>
      <c r="F2126" s="55">
        <v>3.5196999999999998</v>
      </c>
    </row>
    <row r="2127" spans="1:6">
      <c r="A2127" s="56">
        <v>40838</v>
      </c>
      <c r="B2127" s="55">
        <v>3.5024999999999999</v>
      </c>
      <c r="C2127" s="55">
        <v>3.7250999999999999</v>
      </c>
      <c r="D2127" s="55">
        <v>3.4882</v>
      </c>
      <c r="E2127" s="55">
        <v>3.7395</v>
      </c>
      <c r="F2127" s="55">
        <v>3.5196999999999998</v>
      </c>
    </row>
    <row r="2128" spans="1:6">
      <c r="A2128" s="56">
        <v>40839</v>
      </c>
      <c r="B2128" s="55">
        <v>3.5024999999999999</v>
      </c>
      <c r="C2128" s="55">
        <v>3.7250999999999999</v>
      </c>
      <c r="D2128" s="55">
        <v>3.4882</v>
      </c>
      <c r="E2128" s="55">
        <v>3.7395</v>
      </c>
      <c r="F2128" s="55">
        <v>3.5196999999999998</v>
      </c>
    </row>
    <row r="2129" spans="1:6">
      <c r="A2129" s="56">
        <v>40840</v>
      </c>
      <c r="B2129" s="55">
        <v>3.47</v>
      </c>
      <c r="C2129" s="55">
        <v>3.6905000000000001</v>
      </c>
      <c r="D2129" s="55">
        <v>3.4558</v>
      </c>
      <c r="E2129" s="55">
        <v>3.7046999999999999</v>
      </c>
      <c r="F2129" s="55">
        <v>3.5893000000000002</v>
      </c>
    </row>
    <row r="2130" spans="1:6">
      <c r="A2130" s="56">
        <v>40841</v>
      </c>
      <c r="B2130" s="55">
        <v>3.4695999999999998</v>
      </c>
      <c r="C2130" s="55">
        <v>3.6901000000000002</v>
      </c>
      <c r="D2130" s="55">
        <v>3.4554</v>
      </c>
      <c r="E2130" s="55">
        <v>3.7042999999999999</v>
      </c>
      <c r="F2130" s="55">
        <v>3.581</v>
      </c>
    </row>
    <row r="2131" spans="1:6">
      <c r="A2131" s="56">
        <v>40842</v>
      </c>
      <c r="B2131" s="55">
        <v>3.4937999999999998</v>
      </c>
      <c r="C2131" s="55">
        <v>3.7158000000000002</v>
      </c>
      <c r="D2131" s="55">
        <v>3.4794999999999998</v>
      </c>
      <c r="E2131" s="55">
        <v>3.7301000000000002</v>
      </c>
      <c r="F2131" s="55">
        <v>3.5781000000000001</v>
      </c>
    </row>
    <row r="2132" spans="1:6">
      <c r="A2132" s="56">
        <v>40843</v>
      </c>
      <c r="B2132" s="55">
        <v>3.4548999999999999</v>
      </c>
      <c r="C2132" s="55">
        <v>3.6745000000000001</v>
      </c>
      <c r="D2132" s="55">
        <v>3.4407999999999999</v>
      </c>
      <c r="E2132" s="55">
        <v>3.6886000000000001</v>
      </c>
      <c r="F2132" s="55">
        <v>3.5998999999999999</v>
      </c>
    </row>
    <row r="2133" spans="1:6">
      <c r="A2133" s="56">
        <v>40844</v>
      </c>
      <c r="B2133" s="55">
        <v>3.4272</v>
      </c>
      <c r="C2133" s="55">
        <v>3.645</v>
      </c>
      <c r="D2133" s="55">
        <v>3.4131</v>
      </c>
      <c r="E2133" s="55">
        <v>3.6589999999999998</v>
      </c>
      <c r="F2133" s="55">
        <v>3.5482</v>
      </c>
    </row>
    <row r="2134" spans="1:6">
      <c r="A2134" s="56">
        <v>40845</v>
      </c>
      <c r="B2134" s="55">
        <v>3.4272</v>
      </c>
      <c r="C2134" s="55">
        <v>3.645</v>
      </c>
      <c r="D2134" s="55">
        <v>3.4131</v>
      </c>
      <c r="E2134" s="55">
        <v>3.6589999999999998</v>
      </c>
      <c r="F2134" s="55">
        <v>3.5482</v>
      </c>
    </row>
    <row r="2135" spans="1:6">
      <c r="A2135" s="56">
        <v>40846</v>
      </c>
      <c r="B2135" s="55">
        <v>3.4272</v>
      </c>
      <c r="C2135" s="55">
        <v>3.645</v>
      </c>
      <c r="D2135" s="55">
        <v>3.4131</v>
      </c>
      <c r="E2135" s="55">
        <v>3.6589999999999998</v>
      </c>
      <c r="F2135" s="55">
        <v>3.5482</v>
      </c>
    </row>
    <row r="2136" spans="1:6">
      <c r="A2136" s="56">
        <v>40847</v>
      </c>
      <c r="B2136" s="55">
        <v>3.4639000000000002</v>
      </c>
      <c r="C2136" s="55">
        <v>3.6840000000000002</v>
      </c>
      <c r="D2136" s="55">
        <v>3.4497</v>
      </c>
      <c r="E2136" s="55">
        <v>3.6981999999999999</v>
      </c>
      <c r="F2136" s="55">
        <v>3.5318999999999998</v>
      </c>
    </row>
    <row r="2137" spans="1:6">
      <c r="A2137" s="56">
        <v>40848</v>
      </c>
      <c r="B2137" s="55">
        <v>3.4639000000000002</v>
      </c>
      <c r="C2137" s="55">
        <v>3.6840000000000002</v>
      </c>
      <c r="D2137" s="55">
        <v>3.4497</v>
      </c>
      <c r="E2137" s="55">
        <v>3.6981999999999999</v>
      </c>
      <c r="F2137" s="55">
        <v>3.5318999999999998</v>
      </c>
    </row>
    <row r="2138" spans="1:6">
      <c r="A2138" s="56">
        <v>40849</v>
      </c>
      <c r="B2138" s="55">
        <v>3.5118999999999998</v>
      </c>
      <c r="C2138" s="55">
        <v>3.7349999999999999</v>
      </c>
      <c r="D2138" s="55">
        <v>3.4975000000000001</v>
      </c>
      <c r="E2138" s="55">
        <v>3.7494000000000001</v>
      </c>
      <c r="F2138" s="55">
        <v>3.5611999999999999</v>
      </c>
    </row>
    <row r="2139" spans="1:6">
      <c r="A2139" s="56">
        <v>40850</v>
      </c>
      <c r="B2139" s="55">
        <v>3.5181</v>
      </c>
      <c r="C2139" s="55">
        <v>3.7416</v>
      </c>
      <c r="D2139" s="55">
        <v>3.5036999999999998</v>
      </c>
      <c r="E2139" s="55">
        <v>3.7561</v>
      </c>
      <c r="F2139" s="55">
        <v>3.6295000000000002</v>
      </c>
    </row>
    <row r="2140" spans="1:6">
      <c r="A2140" s="56">
        <v>40851</v>
      </c>
      <c r="B2140" s="55">
        <v>3.4815</v>
      </c>
      <c r="C2140" s="55">
        <v>3.7027000000000001</v>
      </c>
      <c r="D2140" s="55">
        <v>3.4672000000000001</v>
      </c>
      <c r="E2140" s="55">
        <v>3.7170000000000001</v>
      </c>
      <c r="F2140" s="55">
        <v>3.6082000000000001</v>
      </c>
    </row>
    <row r="2141" spans="1:6">
      <c r="A2141" s="56">
        <v>40852</v>
      </c>
      <c r="B2141" s="55">
        <v>3.4815</v>
      </c>
      <c r="C2141" s="55">
        <v>3.7027000000000001</v>
      </c>
      <c r="D2141" s="55">
        <v>3.4672000000000001</v>
      </c>
      <c r="E2141" s="55">
        <v>3.7170000000000001</v>
      </c>
      <c r="F2141" s="55">
        <v>3.6082000000000001</v>
      </c>
    </row>
    <row r="2142" spans="1:6">
      <c r="A2142" s="56">
        <v>40853</v>
      </c>
      <c r="B2142" s="55">
        <v>3.4815</v>
      </c>
      <c r="C2142" s="55">
        <v>3.7027000000000001</v>
      </c>
      <c r="D2142" s="55">
        <v>3.4672000000000001</v>
      </c>
      <c r="E2142" s="55">
        <v>3.7170000000000001</v>
      </c>
      <c r="F2142" s="55">
        <v>3.6082000000000001</v>
      </c>
    </row>
    <row r="2143" spans="1:6">
      <c r="A2143" s="56">
        <v>40854</v>
      </c>
      <c r="B2143" s="55">
        <v>3.4628000000000001</v>
      </c>
      <c r="C2143" s="55">
        <v>3.6827999999999999</v>
      </c>
      <c r="D2143" s="55">
        <v>3.4485999999999999</v>
      </c>
      <c r="E2143" s="55">
        <v>3.6970000000000001</v>
      </c>
      <c r="F2143" s="55">
        <v>3.5573999999999999</v>
      </c>
    </row>
    <row r="2144" spans="1:6">
      <c r="A2144" s="56">
        <v>40855</v>
      </c>
      <c r="B2144" s="55">
        <v>3.4279999999999999</v>
      </c>
      <c r="C2144" s="55">
        <v>3.6457999999999999</v>
      </c>
      <c r="D2144" s="55">
        <v>3.4138999999999999</v>
      </c>
      <c r="E2144" s="55">
        <v>3.6598000000000002</v>
      </c>
      <c r="F2144" s="55">
        <v>3.5392999999999999</v>
      </c>
    </row>
    <row r="2145" spans="1:6">
      <c r="A2145" s="56">
        <v>40856</v>
      </c>
      <c r="B2145" s="55">
        <v>3.4619</v>
      </c>
      <c r="C2145" s="55">
        <v>3.6819000000000002</v>
      </c>
      <c r="D2145" s="55">
        <v>3.4477000000000002</v>
      </c>
      <c r="E2145" s="55">
        <v>3.6960999999999999</v>
      </c>
      <c r="F2145" s="55">
        <v>3.5116999999999998</v>
      </c>
    </row>
    <row r="2146" spans="1:6">
      <c r="A2146" s="56">
        <v>40857</v>
      </c>
      <c r="B2146" s="55">
        <v>3.5026000000000002</v>
      </c>
      <c r="C2146" s="55">
        <v>3.7252000000000001</v>
      </c>
      <c r="D2146" s="55">
        <v>3.4883000000000002</v>
      </c>
      <c r="E2146" s="55">
        <v>3.7395999999999998</v>
      </c>
      <c r="F2146" s="55">
        <v>3.5459000000000001</v>
      </c>
    </row>
    <row r="2147" spans="1:6">
      <c r="A2147" s="56">
        <v>40858</v>
      </c>
      <c r="B2147" s="55">
        <v>3.5026000000000002</v>
      </c>
      <c r="C2147" s="55">
        <v>3.7252000000000001</v>
      </c>
      <c r="D2147" s="55">
        <v>3.4883000000000002</v>
      </c>
      <c r="E2147" s="55">
        <v>3.7395999999999998</v>
      </c>
      <c r="F2147" s="55">
        <v>3.5459000000000001</v>
      </c>
    </row>
    <row r="2148" spans="1:6">
      <c r="A2148" s="56">
        <v>40859</v>
      </c>
      <c r="B2148" s="55">
        <v>3.5026000000000002</v>
      </c>
      <c r="C2148" s="55">
        <v>3.7252000000000001</v>
      </c>
      <c r="D2148" s="55">
        <v>3.4883000000000002</v>
      </c>
      <c r="E2148" s="55">
        <v>3.7395999999999998</v>
      </c>
      <c r="F2148" s="55">
        <v>3.5459000000000001</v>
      </c>
    </row>
    <row r="2149" spans="1:6">
      <c r="A2149" s="56">
        <v>40860</v>
      </c>
      <c r="B2149" s="55">
        <v>3.5026000000000002</v>
      </c>
      <c r="C2149" s="55">
        <v>3.7252000000000001</v>
      </c>
      <c r="D2149" s="55">
        <v>3.4883000000000002</v>
      </c>
      <c r="E2149" s="55">
        <v>3.7395999999999998</v>
      </c>
      <c r="F2149" s="55">
        <v>3.5459000000000001</v>
      </c>
    </row>
    <row r="2150" spans="1:6">
      <c r="A2150" s="56">
        <v>40861</v>
      </c>
      <c r="B2150" s="55">
        <v>3.464</v>
      </c>
      <c r="C2150" s="55">
        <v>3.6842000000000001</v>
      </c>
      <c r="D2150" s="55">
        <v>3.4498000000000002</v>
      </c>
      <c r="E2150" s="55">
        <v>3.6983999999999999</v>
      </c>
      <c r="F2150" s="55">
        <v>3.5518999999999998</v>
      </c>
    </row>
    <row r="2151" spans="1:6">
      <c r="A2151" s="56">
        <v>40862</v>
      </c>
      <c r="B2151" s="55">
        <v>3.4708999999999999</v>
      </c>
      <c r="C2151" s="55">
        <v>3.6913999999999998</v>
      </c>
      <c r="D2151" s="55">
        <v>3.4567000000000001</v>
      </c>
      <c r="E2151" s="55">
        <v>3.7057000000000002</v>
      </c>
      <c r="F2151" s="55">
        <v>3.5583</v>
      </c>
    </row>
    <row r="2152" spans="1:6">
      <c r="A2152" s="56">
        <v>40863</v>
      </c>
      <c r="B2152" s="55">
        <v>3.4922</v>
      </c>
      <c r="C2152" s="55">
        <v>3.7141000000000002</v>
      </c>
      <c r="D2152" s="55">
        <v>3.4779</v>
      </c>
      <c r="E2152" s="55">
        <v>3.7284000000000002</v>
      </c>
      <c r="F2152" s="55">
        <v>3.5531000000000001</v>
      </c>
    </row>
    <row r="2153" spans="1:6">
      <c r="A2153" s="56">
        <v>40864</v>
      </c>
      <c r="B2153" s="55">
        <v>3.4963000000000002</v>
      </c>
      <c r="C2153" s="55">
        <v>3.7185000000000001</v>
      </c>
      <c r="D2153" s="55">
        <v>3.4820000000000002</v>
      </c>
      <c r="E2153" s="55">
        <v>3.7328000000000001</v>
      </c>
      <c r="F2153" s="55">
        <v>3.5638999999999998</v>
      </c>
    </row>
    <row r="2154" spans="1:6">
      <c r="A2154" s="56">
        <v>40865</v>
      </c>
      <c r="B2154" s="55">
        <v>3.4918999999999998</v>
      </c>
      <c r="C2154" s="55">
        <v>3.7138</v>
      </c>
      <c r="D2154" s="55">
        <v>3.4775999999999998</v>
      </c>
      <c r="E2154" s="55">
        <v>3.7281</v>
      </c>
      <c r="F2154" s="55">
        <v>3.5773000000000001</v>
      </c>
    </row>
    <row r="2155" spans="1:6">
      <c r="A2155" s="56">
        <v>40866</v>
      </c>
      <c r="B2155" s="55">
        <v>3.4918999999999998</v>
      </c>
      <c r="C2155" s="55">
        <v>3.7138</v>
      </c>
      <c r="D2155" s="55">
        <v>3.4775999999999998</v>
      </c>
      <c r="E2155" s="55">
        <v>3.7281</v>
      </c>
      <c r="F2155" s="55">
        <v>3.5773000000000001</v>
      </c>
    </row>
    <row r="2156" spans="1:6">
      <c r="A2156" s="56">
        <v>40867</v>
      </c>
      <c r="B2156" s="55">
        <v>3.4918999999999998</v>
      </c>
      <c r="C2156" s="55">
        <v>3.7138</v>
      </c>
      <c r="D2156" s="55">
        <v>3.4775999999999998</v>
      </c>
      <c r="E2156" s="55">
        <v>3.7281</v>
      </c>
      <c r="F2156" s="55">
        <v>3.5773000000000001</v>
      </c>
    </row>
    <row r="2157" spans="1:6">
      <c r="A2157" s="56">
        <v>40868</v>
      </c>
      <c r="B2157" s="55">
        <v>3.4862000000000002</v>
      </c>
      <c r="C2157" s="55">
        <v>3.7077</v>
      </c>
      <c r="D2157" s="55">
        <v>3.4719000000000002</v>
      </c>
      <c r="E2157" s="55">
        <v>3.722</v>
      </c>
      <c r="F2157" s="55">
        <v>3.5811999999999999</v>
      </c>
    </row>
    <row r="2158" spans="1:6">
      <c r="A2158" s="56">
        <v>40869</v>
      </c>
      <c r="B2158" s="55">
        <v>3.5181</v>
      </c>
      <c r="C2158" s="55">
        <v>3.7416999999999998</v>
      </c>
      <c r="D2158" s="55">
        <v>3.5036999999999998</v>
      </c>
      <c r="E2158" s="55">
        <v>3.7561</v>
      </c>
      <c r="F2158" s="55">
        <v>3.5840999999999998</v>
      </c>
    </row>
    <row r="2159" spans="1:6">
      <c r="A2159" s="56">
        <v>40870</v>
      </c>
      <c r="B2159" s="55">
        <v>3.5699000000000001</v>
      </c>
      <c r="C2159" s="55">
        <v>3.7967</v>
      </c>
      <c r="D2159" s="55">
        <v>3.5552999999999999</v>
      </c>
      <c r="E2159" s="55">
        <v>3.8113999999999999</v>
      </c>
      <c r="F2159" s="55">
        <v>3.5985</v>
      </c>
    </row>
    <row r="2160" spans="1:6">
      <c r="A2160" s="56">
        <v>40871</v>
      </c>
      <c r="B2160" s="55">
        <v>3.5602</v>
      </c>
      <c r="C2160" s="55">
        <v>3.7864</v>
      </c>
      <c r="D2160" s="55">
        <v>3.5455999999999999</v>
      </c>
      <c r="E2160" s="55">
        <v>3.8010000000000002</v>
      </c>
      <c r="F2160" s="55">
        <v>3.6233</v>
      </c>
    </row>
    <row r="2161" spans="1:6">
      <c r="A2161" s="56">
        <v>40872</v>
      </c>
      <c r="B2161" s="55">
        <v>3.5880999999999998</v>
      </c>
      <c r="C2161" s="55">
        <v>3.8161</v>
      </c>
      <c r="D2161" s="55">
        <v>3.5733999999999999</v>
      </c>
      <c r="E2161" s="55">
        <v>3.8309000000000002</v>
      </c>
      <c r="F2161" s="55">
        <v>3.6459999999999999</v>
      </c>
    </row>
    <row r="2162" spans="1:6">
      <c r="A2162" s="56">
        <v>40873</v>
      </c>
      <c r="B2162" s="55">
        <v>3.5880999999999998</v>
      </c>
      <c r="C2162" s="55">
        <v>3.8161</v>
      </c>
      <c r="D2162" s="55">
        <v>3.5733999999999999</v>
      </c>
      <c r="E2162" s="55">
        <v>3.8309000000000002</v>
      </c>
      <c r="F2162" s="55">
        <v>3.6459999999999999</v>
      </c>
    </row>
    <row r="2163" spans="1:6">
      <c r="A2163" s="56">
        <v>40874</v>
      </c>
      <c r="B2163" s="55">
        <v>3.5880999999999998</v>
      </c>
      <c r="C2163" s="55">
        <v>3.8161</v>
      </c>
      <c r="D2163" s="55">
        <v>3.5733999999999999</v>
      </c>
      <c r="E2163" s="55">
        <v>3.8309000000000002</v>
      </c>
      <c r="F2163" s="55">
        <v>3.6459999999999999</v>
      </c>
    </row>
    <row r="2164" spans="1:6">
      <c r="A2164" s="56">
        <v>40875</v>
      </c>
      <c r="B2164" s="55">
        <v>3.5748000000000002</v>
      </c>
      <c r="C2164" s="55">
        <v>3.8018999999999998</v>
      </c>
      <c r="D2164" s="55">
        <v>3.5600999999999998</v>
      </c>
      <c r="E2164" s="55">
        <v>3.8166000000000002</v>
      </c>
      <c r="F2164" s="55">
        <v>3.6739000000000002</v>
      </c>
    </row>
    <row r="2165" spans="1:6">
      <c r="A2165" s="56">
        <v>40876</v>
      </c>
      <c r="B2165" s="55">
        <v>3.5979000000000001</v>
      </c>
      <c r="C2165" s="55">
        <v>3.8264999999999998</v>
      </c>
      <c r="D2165" s="55">
        <v>3.5831</v>
      </c>
      <c r="E2165" s="55">
        <v>3.8412999999999999</v>
      </c>
      <c r="F2165" s="55">
        <v>3.6654</v>
      </c>
    </row>
    <row r="2166" spans="1:6">
      <c r="A2166" s="56">
        <v>40877</v>
      </c>
      <c r="B2166" s="55">
        <v>3.5901999999999998</v>
      </c>
      <c r="C2166" s="55">
        <v>3.8184</v>
      </c>
      <c r="D2166" s="55">
        <v>3.5754999999999999</v>
      </c>
      <c r="E2166" s="55">
        <v>3.8331</v>
      </c>
      <c r="F2166" s="55">
        <v>3.6789000000000001</v>
      </c>
    </row>
    <row r="2167" spans="1:6">
      <c r="A2167" s="56">
        <v>40878</v>
      </c>
      <c r="B2167" s="55">
        <v>3.5709</v>
      </c>
      <c r="C2167" s="55">
        <v>3.7978999999999998</v>
      </c>
      <c r="D2167" s="55">
        <v>3.5562999999999998</v>
      </c>
      <c r="E2167" s="55">
        <v>3.8125</v>
      </c>
      <c r="F2167" s="55">
        <v>3.7111999999999998</v>
      </c>
    </row>
    <row r="2168" spans="1:6">
      <c r="A2168" s="56">
        <v>40879</v>
      </c>
      <c r="B2168" s="55">
        <v>3.5489000000000002</v>
      </c>
      <c r="C2168" s="55">
        <v>3.7744</v>
      </c>
      <c r="D2168" s="55">
        <v>3.5344000000000002</v>
      </c>
      <c r="E2168" s="55">
        <v>3.7890000000000001</v>
      </c>
      <c r="F2168" s="55">
        <v>3.6741000000000001</v>
      </c>
    </row>
    <row r="2169" spans="1:6">
      <c r="A2169" s="56">
        <v>40880</v>
      </c>
      <c r="B2169" s="55">
        <v>3.5489000000000002</v>
      </c>
      <c r="C2169" s="55">
        <v>3.7744</v>
      </c>
      <c r="D2169" s="55">
        <v>3.5344000000000002</v>
      </c>
      <c r="E2169" s="55">
        <v>3.7890000000000001</v>
      </c>
      <c r="F2169" s="55">
        <v>3.6741000000000001</v>
      </c>
    </row>
    <row r="2170" spans="1:6">
      <c r="A2170" s="56">
        <v>40881</v>
      </c>
      <c r="B2170" s="55">
        <v>3.5489000000000002</v>
      </c>
      <c r="C2170" s="55">
        <v>3.7744</v>
      </c>
      <c r="D2170" s="55">
        <v>3.5344000000000002</v>
      </c>
      <c r="E2170" s="55">
        <v>3.7890000000000001</v>
      </c>
      <c r="F2170" s="55">
        <v>3.6741000000000001</v>
      </c>
    </row>
    <row r="2171" spans="1:6">
      <c r="A2171" s="56">
        <v>40882</v>
      </c>
      <c r="B2171" s="55">
        <v>3.5388000000000002</v>
      </c>
      <c r="C2171" s="55">
        <v>3.7637</v>
      </c>
      <c r="D2171" s="55">
        <v>3.5243000000000002</v>
      </c>
      <c r="E2171" s="55">
        <v>3.7782</v>
      </c>
      <c r="F2171" s="55">
        <v>3.6274999999999999</v>
      </c>
    </row>
    <row r="2172" spans="1:6">
      <c r="A2172" s="56">
        <v>40883</v>
      </c>
      <c r="B2172" s="55">
        <v>3.5304000000000002</v>
      </c>
      <c r="C2172" s="55">
        <v>3.7547000000000001</v>
      </c>
      <c r="D2172" s="55">
        <v>3.5158999999999998</v>
      </c>
      <c r="E2172" s="55">
        <v>3.7692000000000001</v>
      </c>
      <c r="F2172" s="55">
        <v>3.6154999999999999</v>
      </c>
    </row>
    <row r="2173" spans="1:6">
      <c r="A2173" s="56">
        <v>40884</v>
      </c>
      <c r="B2173" s="55">
        <v>3.4992999999999999</v>
      </c>
      <c r="C2173" s="55">
        <v>3.7216999999999998</v>
      </c>
      <c r="D2173" s="55">
        <v>3.4849999999999999</v>
      </c>
      <c r="E2173" s="55">
        <v>3.7361</v>
      </c>
      <c r="F2173" s="55">
        <v>3.6089000000000002</v>
      </c>
    </row>
    <row r="2174" spans="1:6">
      <c r="A2174" s="56">
        <v>40885</v>
      </c>
      <c r="B2174" s="55">
        <v>3.5190999999999999</v>
      </c>
      <c r="C2174" s="55">
        <v>3.7427999999999999</v>
      </c>
      <c r="D2174" s="55">
        <v>3.5047000000000001</v>
      </c>
      <c r="E2174" s="55">
        <v>3.7572000000000001</v>
      </c>
      <c r="F2174" s="55">
        <v>3.601</v>
      </c>
    </row>
    <row r="2175" spans="1:6">
      <c r="A2175" s="56">
        <v>40886</v>
      </c>
      <c r="B2175" s="55">
        <v>3.5853999999999999</v>
      </c>
      <c r="C2175" s="55">
        <v>3.8132000000000001</v>
      </c>
      <c r="D2175" s="55">
        <v>3.5707</v>
      </c>
      <c r="E2175" s="55">
        <v>3.8279000000000001</v>
      </c>
      <c r="F2175" s="55">
        <v>3.6107</v>
      </c>
    </row>
    <row r="2176" spans="1:6">
      <c r="A2176" s="56">
        <v>40887</v>
      </c>
      <c r="B2176" s="55">
        <v>3.5853999999999999</v>
      </c>
      <c r="C2176" s="55">
        <v>3.8132000000000001</v>
      </c>
      <c r="D2176" s="55">
        <v>3.5707</v>
      </c>
      <c r="E2176" s="55">
        <v>3.8279000000000001</v>
      </c>
      <c r="F2176" s="55">
        <v>3.6107</v>
      </c>
    </row>
    <row r="2177" spans="1:6">
      <c r="A2177" s="56">
        <v>40888</v>
      </c>
      <c r="B2177" s="55">
        <v>3.5853999999999999</v>
      </c>
      <c r="C2177" s="55">
        <v>3.8132000000000001</v>
      </c>
      <c r="D2177" s="55">
        <v>3.5707</v>
      </c>
      <c r="E2177" s="55">
        <v>3.8279000000000001</v>
      </c>
      <c r="F2177" s="55">
        <v>3.6107</v>
      </c>
    </row>
    <row r="2178" spans="1:6">
      <c r="A2178" s="56">
        <v>40889</v>
      </c>
      <c r="B2178" s="55">
        <v>3.5676000000000001</v>
      </c>
      <c r="C2178" s="55">
        <v>3.7942999999999998</v>
      </c>
      <c r="D2178" s="55">
        <v>3.5529999999999999</v>
      </c>
      <c r="E2178" s="55">
        <v>3.8089</v>
      </c>
      <c r="F2178" s="55">
        <v>3.6652999999999998</v>
      </c>
    </row>
    <row r="2179" spans="1:6">
      <c r="A2179" s="56">
        <v>40890</v>
      </c>
      <c r="B2179" s="55">
        <v>3.5910000000000002</v>
      </c>
      <c r="C2179" s="55">
        <v>3.8191000000000002</v>
      </c>
      <c r="D2179" s="55">
        <v>3.5762</v>
      </c>
      <c r="E2179" s="55">
        <v>3.8338999999999999</v>
      </c>
      <c r="F2179" s="55">
        <v>3.6694</v>
      </c>
    </row>
    <row r="2180" spans="1:6">
      <c r="A2180" s="56">
        <v>40891</v>
      </c>
      <c r="B2180" s="55">
        <v>3.6189</v>
      </c>
      <c r="C2180" s="55">
        <v>3.8488000000000002</v>
      </c>
      <c r="D2180" s="55">
        <v>3.6040000000000001</v>
      </c>
      <c r="E2180" s="55">
        <v>3.8637000000000001</v>
      </c>
      <c r="F2180" s="55">
        <v>3.6917</v>
      </c>
    </row>
    <row r="2181" spans="1:6">
      <c r="A2181" s="56">
        <v>40892</v>
      </c>
      <c r="B2181" s="55">
        <v>3.5909</v>
      </c>
      <c r="C2181" s="55">
        <v>3.8191000000000002</v>
      </c>
      <c r="D2181" s="55">
        <v>3.5762</v>
      </c>
      <c r="E2181" s="55">
        <v>3.8338000000000001</v>
      </c>
      <c r="F2181" s="55">
        <v>3.7025000000000001</v>
      </c>
    </row>
    <row r="2182" spans="1:6">
      <c r="A2182" s="56">
        <v>40893</v>
      </c>
      <c r="B2182" s="55">
        <v>3.6074999999999999</v>
      </c>
      <c r="C2182" s="55">
        <v>3.8367</v>
      </c>
      <c r="D2182" s="55">
        <v>3.5926999999999998</v>
      </c>
      <c r="E2182" s="55">
        <v>3.8515000000000001</v>
      </c>
      <c r="F2182" s="55">
        <v>3.7096</v>
      </c>
    </row>
    <row r="2183" spans="1:6">
      <c r="A2183" s="56">
        <v>40894</v>
      </c>
      <c r="B2183" s="55">
        <v>3.6074999999999999</v>
      </c>
      <c r="C2183" s="55">
        <v>3.8367</v>
      </c>
      <c r="D2183" s="55">
        <v>3.5926999999999998</v>
      </c>
      <c r="E2183" s="55">
        <v>3.8515000000000001</v>
      </c>
      <c r="F2183" s="55">
        <v>3.7096</v>
      </c>
    </row>
    <row r="2184" spans="1:6">
      <c r="A2184" s="56">
        <v>40895</v>
      </c>
      <c r="B2184" s="55">
        <v>3.6074999999999999</v>
      </c>
      <c r="C2184" s="55">
        <v>3.8367</v>
      </c>
      <c r="D2184" s="55">
        <v>3.5926999999999998</v>
      </c>
      <c r="E2184" s="55">
        <v>3.8515000000000001</v>
      </c>
      <c r="F2184" s="55">
        <v>3.7096</v>
      </c>
    </row>
    <row r="2185" spans="1:6">
      <c r="A2185" s="56">
        <v>40896</v>
      </c>
      <c r="B2185" s="55">
        <v>3.6019000000000001</v>
      </c>
      <c r="C2185" s="55">
        <v>3.8308</v>
      </c>
      <c r="D2185" s="55">
        <v>3.5872000000000002</v>
      </c>
      <c r="E2185" s="55">
        <v>3.8456000000000001</v>
      </c>
      <c r="F2185" s="55">
        <v>3.6842000000000001</v>
      </c>
    </row>
    <row r="2186" spans="1:6">
      <c r="A2186" s="56">
        <v>40897</v>
      </c>
      <c r="B2186" s="55">
        <v>3.5781999999999998</v>
      </c>
      <c r="C2186" s="55">
        <v>3.8054999999999999</v>
      </c>
      <c r="D2186" s="55">
        <v>3.5634999999999999</v>
      </c>
      <c r="E2186" s="55">
        <v>3.8201999999999998</v>
      </c>
      <c r="F2186" s="55">
        <v>3.6827999999999999</v>
      </c>
    </row>
    <row r="2187" spans="1:6">
      <c r="A2187" s="56">
        <v>40898</v>
      </c>
      <c r="B2187" s="55">
        <v>3.5661</v>
      </c>
      <c r="C2187" s="55">
        <v>3.7927</v>
      </c>
      <c r="D2187" s="55">
        <v>3.5514999999999999</v>
      </c>
      <c r="E2187" s="55">
        <v>3.8073000000000001</v>
      </c>
      <c r="F2187" s="55">
        <v>3.6634000000000002</v>
      </c>
    </row>
    <row r="2188" spans="1:6">
      <c r="A2188" s="56">
        <v>40899</v>
      </c>
      <c r="B2188" s="55">
        <v>3.5608</v>
      </c>
      <c r="C2188" s="55">
        <v>3.7871000000000001</v>
      </c>
      <c r="D2188" s="55">
        <v>3.5461999999999998</v>
      </c>
      <c r="E2188" s="55">
        <v>3.8016999999999999</v>
      </c>
      <c r="F2188" s="55">
        <v>3.6391</v>
      </c>
    </row>
    <row r="2189" spans="1:6">
      <c r="A2189" s="56">
        <v>40900</v>
      </c>
      <c r="B2189" s="55">
        <v>3.5425</v>
      </c>
      <c r="C2189" s="55">
        <v>3.7675999999999998</v>
      </c>
      <c r="D2189" s="55">
        <v>3.528</v>
      </c>
      <c r="E2189" s="55">
        <v>3.7820999999999998</v>
      </c>
      <c r="F2189" s="55">
        <v>3.6352000000000002</v>
      </c>
    </row>
    <row r="2190" spans="1:6">
      <c r="A2190" s="56">
        <v>40901</v>
      </c>
      <c r="B2190" s="55">
        <v>3.5425</v>
      </c>
      <c r="C2190" s="55">
        <v>3.7675999999999998</v>
      </c>
      <c r="D2190" s="55">
        <v>3.528</v>
      </c>
      <c r="E2190" s="55">
        <v>3.7820999999999998</v>
      </c>
      <c r="F2190" s="55">
        <v>3.6352000000000002</v>
      </c>
    </row>
    <row r="2191" spans="1:6">
      <c r="A2191" s="56">
        <v>40902</v>
      </c>
      <c r="B2191" s="55">
        <v>3.5425</v>
      </c>
      <c r="C2191" s="55">
        <v>3.7675999999999998</v>
      </c>
      <c r="D2191" s="55">
        <v>3.528</v>
      </c>
      <c r="E2191" s="55">
        <v>3.7820999999999998</v>
      </c>
      <c r="F2191" s="55">
        <v>3.6352000000000002</v>
      </c>
    </row>
    <row r="2192" spans="1:6">
      <c r="A2192" s="56">
        <v>40903</v>
      </c>
      <c r="B2192" s="55">
        <v>3.5425</v>
      </c>
      <c r="C2192" s="55">
        <v>3.7675999999999998</v>
      </c>
      <c r="D2192" s="55">
        <v>3.528</v>
      </c>
      <c r="E2192" s="55">
        <v>3.7820999999999998</v>
      </c>
      <c r="F2192" s="55">
        <v>3.6352000000000002</v>
      </c>
    </row>
    <row r="2193" spans="1:6">
      <c r="A2193" s="56">
        <v>40904</v>
      </c>
      <c r="B2193" s="55">
        <v>3.5348999999999999</v>
      </c>
      <c r="C2193" s="55">
        <v>3.7595000000000001</v>
      </c>
      <c r="D2193" s="55">
        <v>3.5204</v>
      </c>
      <c r="E2193" s="55">
        <v>3.774</v>
      </c>
      <c r="F2193" s="55">
        <v>3.6301000000000001</v>
      </c>
    </row>
    <row r="2194" spans="1:6">
      <c r="A2194" s="56">
        <v>40905</v>
      </c>
      <c r="B2194" s="55">
        <v>3.5192999999999999</v>
      </c>
      <c r="C2194" s="55">
        <v>3.7429999999999999</v>
      </c>
      <c r="D2194" s="55">
        <v>3.5049000000000001</v>
      </c>
      <c r="E2194" s="55">
        <v>3.7574000000000001</v>
      </c>
      <c r="F2194" s="55">
        <v>3.6139000000000001</v>
      </c>
    </row>
    <row r="2195" spans="1:6">
      <c r="A2195" s="56">
        <v>40906</v>
      </c>
      <c r="B2195" s="55">
        <v>3.5550000000000002</v>
      </c>
      <c r="C2195" s="55">
        <v>3.7808999999999999</v>
      </c>
      <c r="D2195" s="55">
        <v>3.5405000000000002</v>
      </c>
      <c r="E2195" s="55">
        <v>3.7955000000000001</v>
      </c>
      <c r="F2195" s="55">
        <v>3.5988000000000002</v>
      </c>
    </row>
    <row r="2196" spans="1:6">
      <c r="A2196" s="56">
        <v>40907</v>
      </c>
      <c r="B2196" s="55">
        <v>3.5670000000000002</v>
      </c>
      <c r="C2196" s="55">
        <v>3.7936000000000001</v>
      </c>
      <c r="D2196" s="55">
        <v>3.5524</v>
      </c>
      <c r="E2196" s="55">
        <v>3.8083</v>
      </c>
      <c r="F2196" s="55">
        <v>3.6166999999999998</v>
      </c>
    </row>
    <row r="2197" spans="1:6">
      <c r="A2197" s="56">
        <v>40908</v>
      </c>
      <c r="B2197" s="55">
        <v>3.5670000000000002</v>
      </c>
      <c r="C2197" s="55">
        <v>3.7936000000000001</v>
      </c>
      <c r="D2197" s="55">
        <v>3.5524</v>
      </c>
      <c r="E2197" s="55">
        <v>3.8083</v>
      </c>
      <c r="F2197" s="55">
        <v>3.6166999999999998</v>
      </c>
    </row>
    <row r="2198" spans="1:6">
      <c r="A2198" s="56">
        <v>40909</v>
      </c>
      <c r="B2198" s="55">
        <v>3.5670000000000002</v>
      </c>
      <c r="C2198" s="55">
        <v>3.7936000000000001</v>
      </c>
      <c r="D2198" s="55">
        <v>3.5524</v>
      </c>
      <c r="E2198" s="55">
        <v>3.8083</v>
      </c>
      <c r="F2198" s="55">
        <v>3.6166999999999998</v>
      </c>
    </row>
    <row r="2199" spans="1:6">
      <c r="A2199" s="56">
        <v>40910</v>
      </c>
      <c r="B2199" s="55">
        <v>3.5840999999999998</v>
      </c>
      <c r="C2199" s="55">
        <v>3.8117999999999999</v>
      </c>
      <c r="D2199" s="55">
        <v>3.5693999999999999</v>
      </c>
      <c r="E2199" s="55">
        <v>3.8264999999999998</v>
      </c>
      <c r="F2199" s="55">
        <v>3.6333000000000002</v>
      </c>
    </row>
    <row r="2200" spans="1:6">
      <c r="A2200" s="56">
        <v>40911</v>
      </c>
      <c r="B2200" s="55">
        <v>3.5682999999999998</v>
      </c>
      <c r="C2200" s="55">
        <v>3.7949999999999999</v>
      </c>
      <c r="D2200" s="55">
        <v>3.5537000000000001</v>
      </c>
      <c r="E2200" s="55">
        <v>3.8096999999999999</v>
      </c>
      <c r="F2200" s="55">
        <v>3.6667999999999998</v>
      </c>
    </row>
    <row r="2201" spans="1:6">
      <c r="A2201" s="56">
        <v>40912</v>
      </c>
      <c r="B2201" s="55">
        <v>3.5731000000000002</v>
      </c>
      <c r="C2201" s="55">
        <v>3.8001</v>
      </c>
      <c r="D2201" s="55">
        <v>3.5583999999999998</v>
      </c>
      <c r="E2201" s="55">
        <v>3.8148</v>
      </c>
      <c r="F2201" s="55">
        <v>3.6621999999999999</v>
      </c>
    </row>
    <row r="2202" spans="1:6">
      <c r="A2202" s="56">
        <v>40913</v>
      </c>
      <c r="B2202" s="55">
        <v>3.61</v>
      </c>
      <c r="C2202" s="55">
        <v>3.8393999999999999</v>
      </c>
      <c r="D2202" s="55">
        <v>3.5952000000000002</v>
      </c>
      <c r="E2202" s="55">
        <v>3.8542000000000001</v>
      </c>
      <c r="F2202" s="55">
        <v>3.6714000000000002</v>
      </c>
    </row>
    <row r="2203" spans="1:6">
      <c r="A2203" s="56">
        <v>40914</v>
      </c>
      <c r="B2203" s="55">
        <v>3.61</v>
      </c>
      <c r="C2203" s="55">
        <v>3.8393999999999999</v>
      </c>
      <c r="D2203" s="55">
        <v>3.5952000000000002</v>
      </c>
      <c r="E2203" s="55">
        <v>3.8542000000000001</v>
      </c>
      <c r="F2203" s="55">
        <v>3.6714000000000002</v>
      </c>
    </row>
    <row r="2204" spans="1:6">
      <c r="A2204" s="56">
        <v>40915</v>
      </c>
      <c r="B2204" s="55">
        <v>3.61</v>
      </c>
      <c r="C2204" s="55">
        <v>3.8393999999999999</v>
      </c>
      <c r="D2204" s="55">
        <v>3.5952000000000002</v>
      </c>
      <c r="E2204" s="55">
        <v>3.8542000000000001</v>
      </c>
      <c r="F2204" s="55">
        <v>3.6714000000000002</v>
      </c>
    </row>
    <row r="2205" spans="1:6">
      <c r="A2205" s="56">
        <v>40916</v>
      </c>
      <c r="B2205" s="55">
        <v>3.61</v>
      </c>
      <c r="C2205" s="55">
        <v>3.8393999999999999</v>
      </c>
      <c r="D2205" s="55">
        <v>3.5952000000000002</v>
      </c>
      <c r="E2205" s="55">
        <v>3.8542000000000001</v>
      </c>
      <c r="F2205" s="55">
        <v>3.6714000000000002</v>
      </c>
    </row>
    <row r="2206" spans="1:6">
      <c r="A2206" s="56">
        <v>40917</v>
      </c>
      <c r="B2206" s="55">
        <v>3.6095000000000002</v>
      </c>
      <c r="C2206" s="55">
        <v>3.8389000000000002</v>
      </c>
      <c r="D2206" s="55">
        <v>3.5947</v>
      </c>
      <c r="E2206" s="55">
        <v>3.8536999999999999</v>
      </c>
      <c r="F2206" s="55">
        <v>3.7037</v>
      </c>
    </row>
    <row r="2207" spans="1:6">
      <c r="A2207" s="56">
        <v>40918</v>
      </c>
      <c r="B2207" s="55">
        <v>3.6168</v>
      </c>
      <c r="C2207" s="55">
        <v>3.8466</v>
      </c>
      <c r="D2207" s="55">
        <v>3.6019000000000001</v>
      </c>
      <c r="E2207" s="55">
        <v>3.8614000000000002</v>
      </c>
      <c r="F2207" s="55">
        <v>3.694</v>
      </c>
    </row>
    <row r="2208" spans="1:6">
      <c r="A2208" s="56">
        <v>40919</v>
      </c>
      <c r="B2208" s="55">
        <v>3.5865</v>
      </c>
      <c r="C2208" s="55">
        <v>3.8144</v>
      </c>
      <c r="D2208" s="55">
        <v>3.5718000000000001</v>
      </c>
      <c r="E2208" s="55">
        <v>3.8290999999999999</v>
      </c>
      <c r="F2208" s="55">
        <v>3.7014999999999998</v>
      </c>
    </row>
    <row r="2209" spans="1:6">
      <c r="A2209" s="56">
        <v>40920</v>
      </c>
      <c r="B2209" s="55">
        <v>3.5609999999999999</v>
      </c>
      <c r="C2209" s="55">
        <v>3.7873000000000001</v>
      </c>
      <c r="D2209" s="55">
        <v>3.5464000000000002</v>
      </c>
      <c r="E2209" s="55">
        <v>3.8018999999999998</v>
      </c>
      <c r="F2209" s="55">
        <v>3.6806999999999999</v>
      </c>
    </row>
    <row r="2210" spans="1:6">
      <c r="A2210" s="56">
        <v>40921</v>
      </c>
      <c r="B2210" s="55">
        <v>3.5556000000000001</v>
      </c>
      <c r="C2210" s="55">
        <v>3.7816000000000001</v>
      </c>
      <c r="D2210" s="55">
        <v>3.5411000000000001</v>
      </c>
      <c r="E2210" s="55">
        <v>3.7961999999999998</v>
      </c>
      <c r="F2210" s="55">
        <v>3.6756000000000002</v>
      </c>
    </row>
    <row r="2211" spans="1:6">
      <c r="A2211" s="56">
        <v>40922</v>
      </c>
      <c r="B2211" s="55">
        <v>3.5556000000000001</v>
      </c>
      <c r="C2211" s="55">
        <v>3.7816000000000001</v>
      </c>
      <c r="D2211" s="55">
        <v>3.5411000000000001</v>
      </c>
      <c r="E2211" s="55">
        <v>3.7961999999999998</v>
      </c>
      <c r="F2211" s="55">
        <v>3.6756000000000002</v>
      </c>
    </row>
    <row r="2212" spans="1:6">
      <c r="A2212" s="56">
        <v>40923</v>
      </c>
      <c r="B2212" s="55">
        <v>3.5556000000000001</v>
      </c>
      <c r="C2212" s="55">
        <v>3.7816000000000001</v>
      </c>
      <c r="D2212" s="55">
        <v>3.5411000000000001</v>
      </c>
      <c r="E2212" s="55">
        <v>3.7961999999999998</v>
      </c>
      <c r="F2212" s="55">
        <v>3.6756000000000002</v>
      </c>
    </row>
    <row r="2213" spans="1:6">
      <c r="A2213" s="56">
        <v>40924</v>
      </c>
      <c r="B2213" s="55">
        <v>3.5680999999999998</v>
      </c>
      <c r="C2213" s="55">
        <v>3.7949000000000002</v>
      </c>
      <c r="D2213" s="55">
        <v>3.5535000000000001</v>
      </c>
      <c r="E2213" s="55">
        <v>3.8094999999999999</v>
      </c>
      <c r="F2213" s="55">
        <v>3.6375999999999999</v>
      </c>
    </row>
    <row r="2214" spans="1:6">
      <c r="A2214" s="56">
        <v>40925</v>
      </c>
      <c r="B2214" s="55">
        <v>3.5417000000000001</v>
      </c>
      <c r="C2214" s="55">
        <v>3.7667999999999999</v>
      </c>
      <c r="D2214" s="55">
        <v>3.5272000000000001</v>
      </c>
      <c r="E2214" s="55">
        <v>3.7812999999999999</v>
      </c>
      <c r="F2214" s="55">
        <v>3.6442999999999999</v>
      </c>
    </row>
    <row r="2215" spans="1:6">
      <c r="A2215" s="56">
        <v>40926</v>
      </c>
      <c r="B2215" s="55">
        <v>3.5116999999999998</v>
      </c>
      <c r="C2215" s="55">
        <v>3.7347999999999999</v>
      </c>
      <c r="D2215" s="55">
        <v>3.4973000000000001</v>
      </c>
      <c r="E2215" s="55">
        <v>3.7492000000000001</v>
      </c>
      <c r="F2215" s="55">
        <v>3.6135999999999999</v>
      </c>
    </row>
    <row r="2216" spans="1:6">
      <c r="A2216" s="56">
        <v>40927</v>
      </c>
      <c r="B2216" s="55">
        <v>3.4943</v>
      </c>
      <c r="C2216" s="55">
        <v>3.7164000000000001</v>
      </c>
      <c r="D2216" s="55">
        <v>3.48</v>
      </c>
      <c r="E2216" s="55">
        <v>3.7307000000000001</v>
      </c>
      <c r="F2216" s="55">
        <v>3.5958999999999999</v>
      </c>
    </row>
    <row r="2217" spans="1:6">
      <c r="A2217" s="56">
        <v>40928</v>
      </c>
      <c r="B2217" s="55">
        <v>3.4803000000000002</v>
      </c>
      <c r="C2217" s="55">
        <v>3.7014999999999998</v>
      </c>
      <c r="D2217" s="55">
        <v>3.4660000000000002</v>
      </c>
      <c r="E2217" s="55">
        <v>3.7157</v>
      </c>
      <c r="F2217" s="55">
        <v>3.5912000000000002</v>
      </c>
    </row>
    <row r="2218" spans="1:6">
      <c r="A2218" s="56">
        <v>40929</v>
      </c>
      <c r="B2218" s="55">
        <v>3.4803000000000002</v>
      </c>
      <c r="C2218" s="55">
        <v>3.7014999999999998</v>
      </c>
      <c r="D2218" s="55">
        <v>3.4660000000000002</v>
      </c>
      <c r="E2218" s="55">
        <v>3.7157</v>
      </c>
      <c r="F2218" s="55">
        <v>3.5912000000000002</v>
      </c>
    </row>
    <row r="2219" spans="1:6">
      <c r="A2219" s="56">
        <v>40930</v>
      </c>
      <c r="B2219" s="55">
        <v>3.4803000000000002</v>
      </c>
      <c r="C2219" s="55">
        <v>3.7014999999999998</v>
      </c>
      <c r="D2219" s="55">
        <v>3.4660000000000002</v>
      </c>
      <c r="E2219" s="55">
        <v>3.7157</v>
      </c>
      <c r="F2219" s="55">
        <v>3.5912000000000002</v>
      </c>
    </row>
    <row r="2220" spans="1:6">
      <c r="A2220" s="56">
        <v>40931</v>
      </c>
      <c r="B2220" s="55">
        <v>3.4809000000000001</v>
      </c>
      <c r="C2220" s="55">
        <v>3.7021000000000002</v>
      </c>
      <c r="D2220" s="55">
        <v>3.4666999999999999</v>
      </c>
      <c r="E2220" s="55">
        <v>3.7164000000000001</v>
      </c>
      <c r="F2220" s="55">
        <v>3.5819000000000001</v>
      </c>
    </row>
    <row r="2221" spans="1:6">
      <c r="A2221" s="56">
        <v>40932</v>
      </c>
      <c r="B2221" s="55">
        <v>3.4643999999999999</v>
      </c>
      <c r="C2221" s="55">
        <v>3.6844999999999999</v>
      </c>
      <c r="D2221" s="55">
        <v>3.4500999999999999</v>
      </c>
      <c r="E2221" s="55">
        <v>3.6987000000000001</v>
      </c>
      <c r="F2221" s="55">
        <v>3.5707</v>
      </c>
    </row>
    <row r="2222" spans="1:6">
      <c r="A2222" s="56">
        <v>40933</v>
      </c>
      <c r="B2222" s="55">
        <v>3.4466000000000001</v>
      </c>
      <c r="C2222" s="55">
        <v>3.6657000000000002</v>
      </c>
      <c r="D2222" s="55">
        <v>3.4325000000000001</v>
      </c>
      <c r="E2222" s="55">
        <v>3.6798000000000002</v>
      </c>
      <c r="F2222" s="55">
        <v>3.5545</v>
      </c>
    </row>
    <row r="2223" spans="1:6">
      <c r="A2223" s="56">
        <v>40934</v>
      </c>
      <c r="B2223" s="55">
        <v>3.4264000000000001</v>
      </c>
      <c r="C2223" s="55">
        <v>3.6440999999999999</v>
      </c>
      <c r="D2223" s="55">
        <v>3.4123000000000001</v>
      </c>
      <c r="E2223" s="55">
        <v>3.6581999999999999</v>
      </c>
      <c r="F2223" s="55">
        <v>3.5453000000000001</v>
      </c>
    </row>
    <row r="2224" spans="1:6">
      <c r="A2224" s="56">
        <v>40935</v>
      </c>
      <c r="B2224" s="55">
        <v>3.4258999999999999</v>
      </c>
      <c r="C2224" s="55">
        <v>3.6436000000000002</v>
      </c>
      <c r="D2224" s="55">
        <v>3.4119000000000002</v>
      </c>
      <c r="E2224" s="55">
        <v>3.6577000000000002</v>
      </c>
      <c r="F2224" s="55">
        <v>3.5146999999999999</v>
      </c>
    </row>
    <row r="2225" spans="1:6">
      <c r="A2225" s="56">
        <v>40936</v>
      </c>
      <c r="B2225" s="55">
        <v>3.4258999999999999</v>
      </c>
      <c r="C2225" s="55">
        <v>3.6436000000000002</v>
      </c>
      <c r="D2225" s="55">
        <v>3.4119000000000002</v>
      </c>
      <c r="E2225" s="55">
        <v>3.6577000000000002</v>
      </c>
      <c r="F2225" s="55">
        <v>3.5146999999999999</v>
      </c>
    </row>
    <row r="2226" spans="1:6">
      <c r="A2226" s="56">
        <v>40937</v>
      </c>
      <c r="B2226" s="55">
        <v>3.4258999999999999</v>
      </c>
      <c r="C2226" s="55">
        <v>3.6436000000000002</v>
      </c>
      <c r="D2226" s="55">
        <v>3.4119000000000002</v>
      </c>
      <c r="E2226" s="55">
        <v>3.6577000000000002</v>
      </c>
      <c r="F2226" s="55">
        <v>3.5146999999999999</v>
      </c>
    </row>
    <row r="2227" spans="1:6">
      <c r="A2227" s="56">
        <v>40938</v>
      </c>
      <c r="B2227" s="55">
        <v>3.4226999999999999</v>
      </c>
      <c r="C2227" s="55">
        <v>3.6402000000000001</v>
      </c>
      <c r="D2227" s="55">
        <v>3.4085999999999999</v>
      </c>
      <c r="E2227" s="55">
        <v>3.6541999999999999</v>
      </c>
      <c r="F2227" s="55">
        <v>3.4965999999999999</v>
      </c>
    </row>
    <row r="2228" spans="1:6">
      <c r="A2228" s="56">
        <v>40939</v>
      </c>
      <c r="B2228" s="55">
        <v>3.4443999999999999</v>
      </c>
      <c r="C2228" s="55">
        <v>3.6633</v>
      </c>
      <c r="D2228" s="55">
        <v>3.4302999999999999</v>
      </c>
      <c r="E2228" s="55">
        <v>3.6774</v>
      </c>
      <c r="F2228" s="55">
        <v>3.5335000000000001</v>
      </c>
    </row>
    <row r="2229" spans="1:6">
      <c r="A2229" s="56">
        <v>40940</v>
      </c>
      <c r="B2229" s="55">
        <v>3.3969</v>
      </c>
      <c r="C2229" s="55">
        <v>3.6126999999999998</v>
      </c>
      <c r="D2229" s="55">
        <v>3.3828999999999998</v>
      </c>
      <c r="E2229" s="55">
        <v>3.6265999999999998</v>
      </c>
      <c r="F2229" s="55">
        <v>3.5053999999999998</v>
      </c>
    </row>
    <row r="2230" spans="1:6">
      <c r="A2230" s="56">
        <v>40941</v>
      </c>
      <c r="B2230" s="55">
        <v>3.3914</v>
      </c>
      <c r="C2230" s="55">
        <v>3.6070000000000002</v>
      </c>
      <c r="D2230" s="55">
        <v>3.3774999999999999</v>
      </c>
      <c r="E2230" s="55">
        <v>3.6208999999999998</v>
      </c>
      <c r="F2230" s="55">
        <v>3.4824000000000002</v>
      </c>
    </row>
    <row r="2231" spans="1:6">
      <c r="A2231" s="56">
        <v>40942</v>
      </c>
      <c r="B2231" s="55">
        <v>3.3946000000000001</v>
      </c>
      <c r="C2231" s="55">
        <v>3.6103000000000001</v>
      </c>
      <c r="D2231" s="55">
        <v>3.3807</v>
      </c>
      <c r="E2231" s="55">
        <v>3.6242000000000001</v>
      </c>
      <c r="F2231" s="55">
        <v>3.4861</v>
      </c>
    </row>
    <row r="2232" spans="1:6">
      <c r="A2232" s="56">
        <v>40943</v>
      </c>
      <c r="B2232" s="55">
        <v>3.3946000000000001</v>
      </c>
      <c r="C2232" s="55">
        <v>3.6103000000000001</v>
      </c>
      <c r="D2232" s="55">
        <v>3.3807</v>
      </c>
      <c r="E2232" s="55">
        <v>3.6242000000000001</v>
      </c>
      <c r="F2232" s="55">
        <v>3.4861</v>
      </c>
    </row>
    <row r="2233" spans="1:6">
      <c r="A2233" s="56">
        <v>40944</v>
      </c>
      <c r="B2233" s="55">
        <v>3.3946000000000001</v>
      </c>
      <c r="C2233" s="55">
        <v>3.6103000000000001</v>
      </c>
      <c r="D2233" s="55">
        <v>3.3807</v>
      </c>
      <c r="E2233" s="55">
        <v>3.6242000000000001</v>
      </c>
      <c r="F2233" s="55">
        <v>3.4861</v>
      </c>
    </row>
    <row r="2234" spans="1:6">
      <c r="A2234" s="56">
        <v>40945</v>
      </c>
      <c r="B2234" s="55">
        <v>3.3860999999999999</v>
      </c>
      <c r="C2234" s="55">
        <v>3.6013000000000002</v>
      </c>
      <c r="D2234" s="55">
        <v>3.3721999999999999</v>
      </c>
      <c r="E2234" s="55">
        <v>3.6151</v>
      </c>
      <c r="F2234" s="55">
        <v>3.4784000000000002</v>
      </c>
    </row>
    <row r="2235" spans="1:6">
      <c r="A2235" s="56">
        <v>40946</v>
      </c>
      <c r="B2235" s="55">
        <v>3.3757999999999999</v>
      </c>
      <c r="C2235" s="55">
        <v>3.5903</v>
      </c>
      <c r="D2235" s="55">
        <v>3.3620000000000001</v>
      </c>
      <c r="E2235" s="55">
        <v>3.6042000000000001</v>
      </c>
      <c r="F2235" s="55">
        <v>3.4695</v>
      </c>
    </row>
    <row r="2236" spans="1:6">
      <c r="A2236" s="56">
        <v>40947</v>
      </c>
      <c r="B2236" s="55">
        <v>3.3525</v>
      </c>
      <c r="C2236" s="55">
        <v>3.5655000000000001</v>
      </c>
      <c r="D2236" s="55">
        <v>3.3388</v>
      </c>
      <c r="E2236" s="55">
        <v>3.5792999999999999</v>
      </c>
      <c r="F2236" s="55">
        <v>3.4632999999999998</v>
      </c>
    </row>
    <row r="2237" spans="1:6">
      <c r="A2237" s="56">
        <v>40948</v>
      </c>
      <c r="B2237" s="55">
        <v>3.3938999999999999</v>
      </c>
      <c r="C2237" s="55">
        <v>3.6095999999999999</v>
      </c>
      <c r="D2237" s="55">
        <v>3.38</v>
      </c>
      <c r="E2237" s="55">
        <v>3.6234999999999999</v>
      </c>
      <c r="F2237" s="55">
        <v>3.4430999999999998</v>
      </c>
    </row>
    <row r="2238" spans="1:6">
      <c r="A2238" s="56">
        <v>40949</v>
      </c>
      <c r="B2238" s="55">
        <v>3.3959999999999999</v>
      </c>
      <c r="C2238" s="55">
        <v>3.6118000000000001</v>
      </c>
      <c r="D2238" s="55">
        <v>3.3820999999999999</v>
      </c>
      <c r="E2238" s="55">
        <v>3.6257000000000001</v>
      </c>
      <c r="F2238" s="55">
        <v>3.4506999999999999</v>
      </c>
    </row>
    <row r="2239" spans="1:6">
      <c r="A2239" s="56">
        <v>40950</v>
      </c>
      <c r="B2239" s="55">
        <v>3.3959999999999999</v>
      </c>
      <c r="C2239" s="55">
        <v>3.6118000000000001</v>
      </c>
      <c r="D2239" s="55">
        <v>3.3820999999999999</v>
      </c>
      <c r="E2239" s="55">
        <v>3.6257000000000001</v>
      </c>
      <c r="F2239" s="55">
        <v>3.4506999999999999</v>
      </c>
    </row>
    <row r="2240" spans="1:6">
      <c r="A2240" s="56">
        <v>40951</v>
      </c>
      <c r="B2240" s="55">
        <v>3.3959999999999999</v>
      </c>
      <c r="C2240" s="55">
        <v>3.6118000000000001</v>
      </c>
      <c r="D2240" s="55">
        <v>3.3820999999999999</v>
      </c>
      <c r="E2240" s="55">
        <v>3.6257000000000001</v>
      </c>
      <c r="F2240" s="55">
        <v>3.4506999999999999</v>
      </c>
    </row>
    <row r="2241" spans="1:6">
      <c r="A2241" s="56">
        <v>40952</v>
      </c>
      <c r="B2241" s="55">
        <v>3.3898000000000001</v>
      </c>
      <c r="C2241" s="55">
        <v>3.6052</v>
      </c>
      <c r="D2241" s="55">
        <v>3.3759000000000001</v>
      </c>
      <c r="E2241" s="55">
        <v>3.6191</v>
      </c>
      <c r="F2241" s="55">
        <v>3.4752000000000001</v>
      </c>
    </row>
    <row r="2242" spans="1:6">
      <c r="A2242" s="56">
        <v>40953</v>
      </c>
      <c r="B2242" s="55">
        <v>3.3889999999999998</v>
      </c>
      <c r="C2242" s="55">
        <v>3.6044</v>
      </c>
      <c r="D2242" s="55">
        <v>3.3751000000000002</v>
      </c>
      <c r="E2242" s="55">
        <v>3.6183000000000001</v>
      </c>
      <c r="F2242" s="55">
        <v>3.4691999999999998</v>
      </c>
    </row>
    <row r="2243" spans="1:6">
      <c r="A2243" s="56">
        <v>40954</v>
      </c>
      <c r="B2243" s="55">
        <v>3.3715999999999999</v>
      </c>
      <c r="C2243" s="55">
        <v>3.5859000000000001</v>
      </c>
      <c r="D2243" s="55">
        <v>3.3578000000000001</v>
      </c>
      <c r="E2243" s="55">
        <v>3.5996999999999999</v>
      </c>
      <c r="F2243" s="55">
        <v>3.4701</v>
      </c>
    </row>
    <row r="2244" spans="1:6">
      <c r="A2244" s="56">
        <v>40955</v>
      </c>
      <c r="B2244" s="55">
        <v>3.4097</v>
      </c>
      <c r="C2244" s="55">
        <v>3.6263999999999998</v>
      </c>
      <c r="D2244" s="55">
        <v>3.3957000000000002</v>
      </c>
      <c r="E2244" s="55">
        <v>3.6402999999999999</v>
      </c>
      <c r="F2244" s="55">
        <v>3.4523000000000001</v>
      </c>
    </row>
    <row r="2245" spans="1:6">
      <c r="A2245" s="56">
        <v>40956</v>
      </c>
      <c r="B2245" s="55">
        <v>3.3925999999999998</v>
      </c>
      <c r="C2245" s="55">
        <v>3.6082000000000001</v>
      </c>
      <c r="D2245" s="55">
        <v>3.3786999999999998</v>
      </c>
      <c r="E2245" s="55">
        <v>3.6221000000000001</v>
      </c>
      <c r="F2245" s="55">
        <v>3.5026999999999999</v>
      </c>
    </row>
    <row r="2246" spans="1:6">
      <c r="A2246" s="56">
        <v>40957</v>
      </c>
      <c r="B2246" s="55">
        <v>3.3925999999999998</v>
      </c>
      <c r="C2246" s="55">
        <v>3.6082000000000001</v>
      </c>
      <c r="D2246" s="55">
        <v>3.3786999999999998</v>
      </c>
      <c r="E2246" s="55">
        <v>3.6221000000000001</v>
      </c>
      <c r="F2246" s="55">
        <v>3.5026999999999999</v>
      </c>
    </row>
    <row r="2247" spans="1:6">
      <c r="A2247" s="56">
        <v>40958</v>
      </c>
      <c r="B2247" s="55">
        <v>3.3925999999999998</v>
      </c>
      <c r="C2247" s="55">
        <v>3.6082000000000001</v>
      </c>
      <c r="D2247" s="55">
        <v>3.3786999999999998</v>
      </c>
      <c r="E2247" s="55">
        <v>3.6221000000000001</v>
      </c>
      <c r="F2247" s="55">
        <v>3.5026999999999999</v>
      </c>
    </row>
    <row r="2248" spans="1:6">
      <c r="A2248" s="56">
        <v>40959</v>
      </c>
      <c r="B2248" s="55">
        <v>3.3654000000000002</v>
      </c>
      <c r="C2248" s="55">
        <v>3.5792999999999999</v>
      </c>
      <c r="D2248" s="55">
        <v>3.3515999999999999</v>
      </c>
      <c r="E2248" s="55">
        <v>3.5931000000000002</v>
      </c>
      <c r="F2248" s="55">
        <v>3.4653999999999998</v>
      </c>
    </row>
    <row r="2249" spans="1:6">
      <c r="A2249" s="56">
        <v>40960</v>
      </c>
      <c r="B2249" s="55">
        <v>3.3673999999999999</v>
      </c>
      <c r="C2249" s="55">
        <v>3.5813999999999999</v>
      </c>
      <c r="D2249" s="55">
        <v>3.3536000000000001</v>
      </c>
      <c r="E2249" s="55">
        <v>3.5952000000000002</v>
      </c>
      <c r="F2249" s="55">
        <v>3.4565000000000001</v>
      </c>
    </row>
    <row r="2250" spans="1:6">
      <c r="A2250" s="56">
        <v>40961</v>
      </c>
      <c r="B2250" s="55">
        <v>3.3883999999999999</v>
      </c>
      <c r="C2250" s="55">
        <v>3.6038000000000001</v>
      </c>
      <c r="D2250" s="55">
        <v>3.3744999999999998</v>
      </c>
      <c r="E2250" s="55">
        <v>3.6175999999999999</v>
      </c>
      <c r="F2250" s="55">
        <v>3.4546999999999999</v>
      </c>
    </row>
    <row r="2251" spans="1:6">
      <c r="A2251" s="56">
        <v>40962</v>
      </c>
      <c r="B2251" s="55">
        <v>3.3917000000000002</v>
      </c>
      <c r="C2251" s="55">
        <v>3.6073</v>
      </c>
      <c r="D2251" s="55">
        <v>3.3778000000000001</v>
      </c>
      <c r="E2251" s="55">
        <v>3.6212</v>
      </c>
      <c r="F2251" s="55">
        <v>3.4662999999999999</v>
      </c>
    </row>
    <row r="2252" spans="1:6">
      <c r="A2252" s="56">
        <v>40963</v>
      </c>
      <c r="B2252" s="55">
        <v>3.3706</v>
      </c>
      <c r="C2252" s="55">
        <v>3.5848</v>
      </c>
      <c r="D2252" s="55">
        <v>3.3567999999999998</v>
      </c>
      <c r="E2252" s="55">
        <v>3.5985999999999998</v>
      </c>
      <c r="F2252" s="55">
        <v>3.4676</v>
      </c>
    </row>
    <row r="2253" spans="1:6">
      <c r="A2253" s="56">
        <v>40964</v>
      </c>
      <c r="B2253" s="55">
        <v>3.3706</v>
      </c>
      <c r="C2253" s="55">
        <v>3.5848</v>
      </c>
      <c r="D2253" s="55">
        <v>3.3567999999999998</v>
      </c>
      <c r="E2253" s="55">
        <v>3.5985999999999998</v>
      </c>
      <c r="F2253" s="55">
        <v>3.4676</v>
      </c>
    </row>
    <row r="2254" spans="1:6">
      <c r="A2254" s="56">
        <v>40965</v>
      </c>
      <c r="B2254" s="55">
        <v>3.3706</v>
      </c>
      <c r="C2254" s="55">
        <v>3.5848</v>
      </c>
      <c r="D2254" s="55">
        <v>3.3567999999999998</v>
      </c>
      <c r="E2254" s="55">
        <v>3.5985999999999998</v>
      </c>
      <c r="F2254" s="55">
        <v>3.4676</v>
      </c>
    </row>
    <row r="2255" spans="1:6">
      <c r="A2255" s="56">
        <v>40966</v>
      </c>
      <c r="B2255" s="55">
        <v>3.3772000000000002</v>
      </c>
      <c r="C2255" s="55">
        <v>3.5918000000000001</v>
      </c>
      <c r="D2255" s="55">
        <v>3.3633999999999999</v>
      </c>
      <c r="E2255" s="55">
        <v>3.6057000000000001</v>
      </c>
      <c r="F2255" s="55">
        <v>3.4542999999999999</v>
      </c>
    </row>
    <row r="2256" spans="1:6">
      <c r="A2256" s="56">
        <v>40967</v>
      </c>
      <c r="B2256" s="55">
        <v>3.3723999999999998</v>
      </c>
      <c r="C2256" s="55">
        <v>3.5867</v>
      </c>
      <c r="D2256" s="55">
        <v>3.3584999999999998</v>
      </c>
      <c r="E2256" s="55">
        <v>3.6004999999999998</v>
      </c>
      <c r="F2256" s="55">
        <v>3.4729999999999999</v>
      </c>
    </row>
    <row r="2257" spans="1:6">
      <c r="A2257" s="56">
        <v>40968</v>
      </c>
      <c r="B2257" s="55">
        <v>3.3443999999999998</v>
      </c>
      <c r="C2257" s="55">
        <v>3.5569000000000002</v>
      </c>
      <c r="D2257" s="55">
        <v>3.3306</v>
      </c>
      <c r="E2257" s="55">
        <v>3.5706000000000002</v>
      </c>
      <c r="F2257" s="55">
        <v>3.4535</v>
      </c>
    </row>
    <row r="2258" spans="1:6">
      <c r="A2258" s="56">
        <v>40969</v>
      </c>
      <c r="B2258" s="55">
        <v>3.3365999999999998</v>
      </c>
      <c r="C2258" s="55">
        <v>3.5486</v>
      </c>
      <c r="D2258" s="55">
        <v>3.3229000000000002</v>
      </c>
      <c r="E2258" s="55">
        <v>3.5623</v>
      </c>
      <c r="F2258" s="55">
        <v>3.4318</v>
      </c>
    </row>
    <row r="2259" spans="1:6">
      <c r="A2259" s="56">
        <v>40970</v>
      </c>
      <c r="B2259" s="55">
        <v>3.3163</v>
      </c>
      <c r="C2259" s="55">
        <v>3.5270999999999999</v>
      </c>
      <c r="D2259" s="55">
        <v>3.3028</v>
      </c>
      <c r="E2259" s="55">
        <v>3.5407000000000002</v>
      </c>
      <c r="F2259" s="55">
        <v>3.4178000000000002</v>
      </c>
    </row>
    <row r="2260" spans="1:6">
      <c r="A2260" s="56">
        <v>40971</v>
      </c>
      <c r="B2260" s="55">
        <v>3.3163</v>
      </c>
      <c r="C2260" s="55">
        <v>3.5270999999999999</v>
      </c>
      <c r="D2260" s="55">
        <v>3.3028</v>
      </c>
      <c r="E2260" s="55">
        <v>3.5407000000000002</v>
      </c>
      <c r="F2260" s="55">
        <v>3.4178000000000002</v>
      </c>
    </row>
    <row r="2261" spans="1:6">
      <c r="A2261" s="56">
        <v>40972</v>
      </c>
      <c r="B2261" s="55">
        <v>3.3163</v>
      </c>
      <c r="C2261" s="55">
        <v>3.5270999999999999</v>
      </c>
      <c r="D2261" s="55">
        <v>3.3028</v>
      </c>
      <c r="E2261" s="55">
        <v>3.5407000000000002</v>
      </c>
      <c r="F2261" s="55">
        <v>3.4178000000000002</v>
      </c>
    </row>
    <row r="2262" spans="1:6">
      <c r="A2262" s="56">
        <v>40973</v>
      </c>
      <c r="B2262" s="55">
        <v>3.3384</v>
      </c>
      <c r="C2262" s="55">
        <v>3.5505</v>
      </c>
      <c r="D2262" s="55">
        <v>3.3247</v>
      </c>
      <c r="E2262" s="55">
        <v>3.5642</v>
      </c>
      <c r="F2262" s="55">
        <v>3.4119000000000002</v>
      </c>
    </row>
    <row r="2263" spans="1:6">
      <c r="A2263" s="56">
        <v>40974</v>
      </c>
      <c r="B2263" s="55">
        <v>3.3488000000000002</v>
      </c>
      <c r="C2263" s="55">
        <v>3.5615999999999999</v>
      </c>
      <c r="D2263" s="55">
        <v>3.3351000000000002</v>
      </c>
      <c r="E2263" s="55">
        <v>3.5754000000000001</v>
      </c>
      <c r="F2263" s="55">
        <v>3.4289999999999998</v>
      </c>
    </row>
    <row r="2264" spans="1:6">
      <c r="A2264" s="56">
        <v>40975</v>
      </c>
      <c r="B2264" s="55">
        <v>3.3706999999999998</v>
      </c>
      <c r="C2264" s="55">
        <v>3.5849000000000002</v>
      </c>
      <c r="D2264" s="55">
        <v>3.3569</v>
      </c>
      <c r="E2264" s="55">
        <v>3.5987</v>
      </c>
      <c r="F2264" s="55">
        <v>3.4472</v>
      </c>
    </row>
    <row r="2265" spans="1:6">
      <c r="A2265" s="56">
        <v>40976</v>
      </c>
      <c r="B2265" s="55">
        <v>3.3317000000000001</v>
      </c>
      <c r="C2265" s="55">
        <v>3.5434000000000001</v>
      </c>
      <c r="D2265" s="55">
        <v>3.3180999999999998</v>
      </c>
      <c r="E2265" s="55">
        <v>3.5571000000000002</v>
      </c>
      <c r="F2265" s="55">
        <v>3.4491999999999998</v>
      </c>
    </row>
    <row r="2266" spans="1:6">
      <c r="A2266" s="56">
        <v>40977</v>
      </c>
      <c r="B2266" s="55">
        <v>3.3227000000000002</v>
      </c>
      <c r="C2266" s="55">
        <v>3.5339</v>
      </c>
      <c r="D2266" s="55">
        <v>3.3090999999999999</v>
      </c>
      <c r="E2266" s="55">
        <v>3.5474999999999999</v>
      </c>
      <c r="F2266" s="55">
        <v>3.4224000000000001</v>
      </c>
    </row>
    <row r="2267" spans="1:6">
      <c r="A2267" s="56">
        <v>40978</v>
      </c>
      <c r="B2267" s="55">
        <v>3.3227000000000002</v>
      </c>
      <c r="C2267" s="55">
        <v>3.5339</v>
      </c>
      <c r="D2267" s="55">
        <v>3.3090999999999999</v>
      </c>
      <c r="E2267" s="55">
        <v>3.5474999999999999</v>
      </c>
      <c r="F2267" s="55">
        <v>3.4224000000000001</v>
      </c>
    </row>
    <row r="2268" spans="1:6">
      <c r="A2268" s="56">
        <v>40979</v>
      </c>
      <c r="B2268" s="55">
        <v>3.3227000000000002</v>
      </c>
      <c r="C2268" s="55">
        <v>3.5339</v>
      </c>
      <c r="D2268" s="55">
        <v>3.3090999999999999</v>
      </c>
      <c r="E2268" s="55">
        <v>3.5474999999999999</v>
      </c>
      <c r="F2268" s="55">
        <v>3.4224000000000001</v>
      </c>
    </row>
    <row r="2269" spans="1:6">
      <c r="A2269" s="56">
        <v>40980</v>
      </c>
      <c r="B2269" s="55">
        <v>3.3123999999999998</v>
      </c>
      <c r="C2269" s="55">
        <v>3.5228999999999999</v>
      </c>
      <c r="D2269" s="55">
        <v>3.2988</v>
      </c>
      <c r="E2269" s="55">
        <v>3.5365000000000002</v>
      </c>
      <c r="F2269" s="55">
        <v>3.4125000000000001</v>
      </c>
    </row>
    <row r="2270" spans="1:6">
      <c r="A2270" s="56">
        <v>40981</v>
      </c>
      <c r="B2270" s="55">
        <v>3.3422999999999998</v>
      </c>
      <c r="C2270" s="55">
        <v>3.5547</v>
      </c>
      <c r="D2270" s="55">
        <v>3.3285999999999998</v>
      </c>
      <c r="E2270" s="55">
        <v>3.5684</v>
      </c>
      <c r="F2270" s="55">
        <v>3.4055</v>
      </c>
    </row>
    <row r="2271" spans="1:6">
      <c r="A2271" s="56">
        <v>40982</v>
      </c>
      <c r="B2271" s="55">
        <v>3.3271000000000002</v>
      </c>
      <c r="C2271" s="55">
        <v>3.5385</v>
      </c>
      <c r="D2271" s="55">
        <v>3.3134000000000001</v>
      </c>
      <c r="E2271" s="55">
        <v>3.5520999999999998</v>
      </c>
      <c r="F2271" s="55">
        <v>3.4102999999999999</v>
      </c>
    </row>
    <row r="2272" spans="1:6">
      <c r="A2272" s="56">
        <v>40983</v>
      </c>
      <c r="B2272" s="55">
        <v>3.3370000000000002</v>
      </c>
      <c r="C2272" s="55">
        <v>3.5491000000000001</v>
      </c>
      <c r="D2272" s="55">
        <v>3.3233000000000001</v>
      </c>
      <c r="E2272" s="55">
        <v>3.5627</v>
      </c>
      <c r="F2272" s="55">
        <v>3.4195000000000002</v>
      </c>
    </row>
    <row r="2273" spans="1:6">
      <c r="A2273" s="56">
        <v>40984</v>
      </c>
      <c r="B2273" s="55">
        <v>3.3329</v>
      </c>
      <c r="C2273" s="55">
        <v>3.5446</v>
      </c>
      <c r="D2273" s="55">
        <v>3.3191999999999999</v>
      </c>
      <c r="E2273" s="55">
        <v>3.5583</v>
      </c>
      <c r="F2273" s="55">
        <v>3.4209999999999998</v>
      </c>
    </row>
    <row r="2274" spans="1:6">
      <c r="A2274" s="56">
        <v>40985</v>
      </c>
      <c r="B2274" s="55">
        <v>3.3329</v>
      </c>
      <c r="C2274" s="55">
        <v>3.5446</v>
      </c>
      <c r="D2274" s="55">
        <v>3.3191999999999999</v>
      </c>
      <c r="E2274" s="55">
        <v>3.5583</v>
      </c>
      <c r="F2274" s="55">
        <v>3.4209999999999998</v>
      </c>
    </row>
    <row r="2275" spans="1:6">
      <c r="A2275" s="56">
        <v>40986</v>
      </c>
      <c r="B2275" s="55">
        <v>3.3329</v>
      </c>
      <c r="C2275" s="55">
        <v>3.5446</v>
      </c>
      <c r="D2275" s="55">
        <v>3.3191999999999999</v>
      </c>
      <c r="E2275" s="55">
        <v>3.5583</v>
      </c>
      <c r="F2275" s="55">
        <v>3.4209999999999998</v>
      </c>
    </row>
    <row r="2276" spans="1:6">
      <c r="A2276" s="56">
        <v>40987</v>
      </c>
      <c r="B2276" s="55">
        <v>3.3374999999999999</v>
      </c>
      <c r="C2276" s="55">
        <v>3.5495999999999999</v>
      </c>
      <c r="D2276" s="55">
        <v>3.3237999999999999</v>
      </c>
      <c r="E2276" s="55">
        <v>3.5632999999999999</v>
      </c>
      <c r="F2276" s="55">
        <v>3.4260000000000002</v>
      </c>
    </row>
    <row r="2277" spans="1:6">
      <c r="A2277" s="56">
        <v>40988</v>
      </c>
      <c r="B2277" s="55">
        <v>3.3275999999999999</v>
      </c>
      <c r="C2277" s="55">
        <v>3.5390000000000001</v>
      </c>
      <c r="D2277" s="55">
        <v>3.3138999999999998</v>
      </c>
      <c r="E2277" s="55">
        <v>3.5527000000000002</v>
      </c>
      <c r="F2277" s="55">
        <v>3.4205000000000001</v>
      </c>
    </row>
    <row r="2278" spans="1:6">
      <c r="A2278" s="56">
        <v>40989</v>
      </c>
      <c r="B2278" s="55">
        <v>3.3397000000000001</v>
      </c>
      <c r="C2278" s="55">
        <v>3.5518999999999998</v>
      </c>
      <c r="D2278" s="55">
        <v>3.3260000000000001</v>
      </c>
      <c r="E2278" s="55">
        <v>3.5655999999999999</v>
      </c>
      <c r="F2278" s="55">
        <v>3.4220999999999999</v>
      </c>
    </row>
    <row r="2279" spans="1:6">
      <c r="A2279" s="56">
        <v>40990</v>
      </c>
      <c r="B2279" s="55">
        <v>3.3605999999999998</v>
      </c>
      <c r="C2279" s="55">
        <v>3.5741000000000001</v>
      </c>
      <c r="D2279" s="55">
        <v>3.3468</v>
      </c>
      <c r="E2279" s="55">
        <v>3.5878999999999999</v>
      </c>
      <c r="F2279" s="55">
        <v>3.4306000000000001</v>
      </c>
    </row>
    <row r="2280" spans="1:6">
      <c r="A2280" s="56">
        <v>40991</v>
      </c>
      <c r="B2280" s="55">
        <v>3.3673999999999999</v>
      </c>
      <c r="C2280" s="55">
        <v>3.5813999999999999</v>
      </c>
      <c r="D2280" s="55">
        <v>3.3536000000000001</v>
      </c>
      <c r="E2280" s="55">
        <v>3.5952000000000002</v>
      </c>
      <c r="F2280" s="55">
        <v>3.4588000000000001</v>
      </c>
    </row>
    <row r="2281" spans="1:6">
      <c r="A2281" s="56">
        <v>40992</v>
      </c>
      <c r="B2281" s="55">
        <v>3.3673999999999999</v>
      </c>
      <c r="C2281" s="55">
        <v>3.5813999999999999</v>
      </c>
      <c r="D2281" s="55">
        <v>3.3536000000000001</v>
      </c>
      <c r="E2281" s="55">
        <v>3.5952000000000002</v>
      </c>
      <c r="F2281" s="55">
        <v>3.4588000000000001</v>
      </c>
    </row>
    <row r="2282" spans="1:6">
      <c r="A2282" s="56">
        <v>40993</v>
      </c>
      <c r="B2282" s="55">
        <v>3.3673999999999999</v>
      </c>
      <c r="C2282" s="55">
        <v>3.5813999999999999</v>
      </c>
      <c r="D2282" s="55">
        <v>3.3536000000000001</v>
      </c>
      <c r="E2282" s="55">
        <v>3.5952000000000002</v>
      </c>
      <c r="F2282" s="55">
        <v>3.4588000000000001</v>
      </c>
    </row>
    <row r="2283" spans="1:6">
      <c r="A2283" s="56">
        <v>40994</v>
      </c>
      <c r="B2283" s="55">
        <v>3.3633000000000002</v>
      </c>
      <c r="C2283" s="55">
        <v>3.577</v>
      </c>
      <c r="D2283" s="55">
        <v>3.3494999999999999</v>
      </c>
      <c r="E2283" s="55">
        <v>3.5908000000000002</v>
      </c>
      <c r="F2283" s="55">
        <v>3.4548000000000001</v>
      </c>
    </row>
    <row r="2284" spans="1:6">
      <c r="A2284" s="56">
        <v>40995</v>
      </c>
      <c r="B2284" s="55">
        <v>3.3384999999999998</v>
      </c>
      <c r="C2284" s="55">
        <v>3.5507</v>
      </c>
      <c r="D2284" s="55">
        <v>3.3248000000000002</v>
      </c>
      <c r="E2284" s="55">
        <v>3.5642999999999998</v>
      </c>
      <c r="F2284" s="55">
        <v>3.4359999999999999</v>
      </c>
    </row>
    <row r="2285" spans="1:6">
      <c r="A2285" s="56">
        <v>40996</v>
      </c>
      <c r="B2285" s="55">
        <v>3.3517000000000001</v>
      </c>
      <c r="C2285" s="55">
        <v>3.5647000000000002</v>
      </c>
      <c r="D2285" s="55">
        <v>3.3380000000000001</v>
      </c>
      <c r="E2285" s="55">
        <v>3.5785</v>
      </c>
      <c r="F2285" s="55">
        <v>3.4236</v>
      </c>
    </row>
    <row r="2286" spans="1:6">
      <c r="A2286" s="56">
        <v>40997</v>
      </c>
      <c r="B2286" s="55">
        <v>3.3685999999999998</v>
      </c>
      <c r="C2286" s="55">
        <v>3.5825999999999998</v>
      </c>
      <c r="D2286" s="55">
        <v>3.3548</v>
      </c>
      <c r="E2286" s="55">
        <v>3.5964</v>
      </c>
      <c r="F2286" s="55">
        <v>3.4415</v>
      </c>
    </row>
    <row r="2287" spans="1:6">
      <c r="A2287" s="56">
        <v>40998</v>
      </c>
      <c r="B2287" s="55">
        <v>3.363</v>
      </c>
      <c r="C2287" s="55">
        <v>3.5767000000000002</v>
      </c>
      <c r="D2287" s="55">
        <v>3.3492000000000002</v>
      </c>
      <c r="E2287" s="55">
        <v>3.5905</v>
      </c>
      <c r="F2287" s="55">
        <v>3.4510000000000001</v>
      </c>
    </row>
    <row r="2288" spans="1:6">
      <c r="A2288" s="56">
        <v>40999</v>
      </c>
      <c r="B2288" s="55">
        <v>3.363</v>
      </c>
      <c r="C2288" s="55">
        <v>3.5767000000000002</v>
      </c>
      <c r="D2288" s="55">
        <v>3.3492000000000002</v>
      </c>
      <c r="E2288" s="55">
        <v>3.5905</v>
      </c>
      <c r="F2288" s="55">
        <v>3.4510000000000001</v>
      </c>
    </row>
    <row r="2289" spans="1:6">
      <c r="A2289" s="56">
        <v>41000</v>
      </c>
      <c r="B2289" s="55">
        <v>3.363</v>
      </c>
      <c r="C2289" s="55">
        <v>3.5767000000000002</v>
      </c>
      <c r="D2289" s="55">
        <v>3.3492000000000002</v>
      </c>
      <c r="E2289" s="55">
        <v>3.5905</v>
      </c>
      <c r="F2289" s="55">
        <v>3.4510000000000001</v>
      </c>
    </row>
    <row r="2290" spans="1:6">
      <c r="A2290" s="56">
        <v>41001</v>
      </c>
      <c r="B2290" s="55">
        <v>3.3584000000000001</v>
      </c>
      <c r="C2290" s="55">
        <v>3.5718000000000001</v>
      </c>
      <c r="D2290" s="55">
        <v>3.3445999999999998</v>
      </c>
      <c r="E2290" s="55">
        <v>3.5855999999999999</v>
      </c>
      <c r="F2290" s="55">
        <v>3.4540000000000002</v>
      </c>
    </row>
    <row r="2291" spans="1:6">
      <c r="A2291" s="56">
        <v>41002</v>
      </c>
      <c r="B2291" s="55">
        <v>3.3532999999999999</v>
      </c>
      <c r="C2291" s="55">
        <v>3.5663999999999998</v>
      </c>
      <c r="D2291" s="55">
        <v>3.3395000000000001</v>
      </c>
      <c r="E2291" s="55">
        <v>3.5800999999999998</v>
      </c>
      <c r="F2291" s="55">
        <v>3.4401000000000002</v>
      </c>
    </row>
    <row r="2292" spans="1:6">
      <c r="A2292" s="56">
        <v>41003</v>
      </c>
      <c r="B2292" s="55">
        <v>3.3614999999999999</v>
      </c>
      <c r="C2292" s="55">
        <v>3.5750999999999999</v>
      </c>
      <c r="D2292" s="55">
        <v>3.3477000000000001</v>
      </c>
      <c r="E2292" s="55">
        <v>3.5888</v>
      </c>
      <c r="F2292" s="55">
        <v>3.4335</v>
      </c>
    </row>
    <row r="2293" spans="1:6">
      <c r="A2293" s="56">
        <v>41004</v>
      </c>
      <c r="B2293" s="55">
        <v>3.3643000000000001</v>
      </c>
      <c r="C2293" s="55">
        <v>3.5781000000000001</v>
      </c>
      <c r="D2293" s="55">
        <v>3.3504999999999998</v>
      </c>
      <c r="E2293" s="55">
        <v>3.5918999999999999</v>
      </c>
      <c r="F2293" s="55">
        <v>3.4449000000000001</v>
      </c>
    </row>
    <row r="2294" spans="1:6">
      <c r="A2294" s="56">
        <v>41005</v>
      </c>
      <c r="B2294" s="55">
        <v>3.3765999999999998</v>
      </c>
      <c r="C2294" s="55">
        <v>3.5912000000000002</v>
      </c>
      <c r="D2294" s="55">
        <v>3.3628</v>
      </c>
      <c r="E2294" s="55">
        <v>3.605</v>
      </c>
      <c r="F2294" s="55">
        <v>3.4525999999999999</v>
      </c>
    </row>
    <row r="2295" spans="1:6">
      <c r="A2295" s="56">
        <v>41006</v>
      </c>
      <c r="B2295" s="55">
        <v>3.3765999999999998</v>
      </c>
      <c r="C2295" s="55">
        <v>3.5912000000000002</v>
      </c>
      <c r="D2295" s="55">
        <v>3.3628</v>
      </c>
      <c r="E2295" s="55">
        <v>3.605</v>
      </c>
      <c r="F2295" s="55">
        <v>3.4525999999999999</v>
      </c>
    </row>
    <row r="2296" spans="1:6">
      <c r="A2296" s="56">
        <v>41007</v>
      </c>
      <c r="B2296" s="55">
        <v>3.3765999999999998</v>
      </c>
      <c r="C2296" s="55">
        <v>3.5912000000000002</v>
      </c>
      <c r="D2296" s="55">
        <v>3.3628</v>
      </c>
      <c r="E2296" s="55">
        <v>3.605</v>
      </c>
      <c r="F2296" s="55">
        <v>3.4525999999999999</v>
      </c>
    </row>
    <row r="2297" spans="1:6">
      <c r="A2297" s="56">
        <v>41008</v>
      </c>
      <c r="B2297" s="55">
        <v>3.3765999999999998</v>
      </c>
      <c r="C2297" s="55">
        <v>3.5912000000000002</v>
      </c>
      <c r="D2297" s="55">
        <v>3.3628</v>
      </c>
      <c r="E2297" s="55">
        <v>3.605</v>
      </c>
      <c r="F2297" s="55">
        <v>3.4525999999999999</v>
      </c>
    </row>
    <row r="2298" spans="1:6">
      <c r="A2298" s="56">
        <v>41009</v>
      </c>
      <c r="B2298" s="55">
        <v>3.4117999999999999</v>
      </c>
      <c r="C2298" s="55">
        <v>3.6255000000000002</v>
      </c>
      <c r="D2298" s="55">
        <v>3.3965000000000001</v>
      </c>
      <c r="E2298" s="55">
        <v>3.6393</v>
      </c>
      <c r="F2298" s="55">
        <v>3.4584000000000001</v>
      </c>
    </row>
    <row r="2299" spans="1:6">
      <c r="A2299" s="56">
        <v>41010</v>
      </c>
      <c r="B2299" s="55">
        <v>3.4312999999999998</v>
      </c>
      <c r="C2299" s="55">
        <v>3.6463000000000001</v>
      </c>
      <c r="D2299" s="55">
        <v>3.4159999999999999</v>
      </c>
      <c r="E2299" s="55">
        <v>3.6602000000000001</v>
      </c>
      <c r="F2299" s="55">
        <v>3.4731999999999998</v>
      </c>
    </row>
    <row r="2300" spans="1:6">
      <c r="A2300" s="56">
        <v>41011</v>
      </c>
      <c r="B2300" s="55">
        <v>3.4272999999999998</v>
      </c>
      <c r="C2300" s="55">
        <v>3.6419999999999999</v>
      </c>
      <c r="D2300" s="55">
        <v>3.4119999999999999</v>
      </c>
      <c r="E2300" s="55">
        <v>3.6560000000000001</v>
      </c>
      <c r="F2300" s="55">
        <v>3.4965999999999999</v>
      </c>
    </row>
    <row r="2301" spans="1:6">
      <c r="A2301" s="56">
        <v>41012</v>
      </c>
      <c r="B2301" s="55">
        <v>3.4171</v>
      </c>
      <c r="C2301" s="55">
        <v>3.6311</v>
      </c>
      <c r="D2301" s="55">
        <v>3.4018000000000002</v>
      </c>
      <c r="E2301" s="55">
        <v>3.645</v>
      </c>
      <c r="F2301" s="55">
        <v>3.4727999999999999</v>
      </c>
    </row>
    <row r="2302" spans="1:6">
      <c r="A2302" s="56">
        <v>41013</v>
      </c>
      <c r="B2302" s="55">
        <v>3.4171</v>
      </c>
      <c r="C2302" s="55">
        <v>3.6311</v>
      </c>
      <c r="D2302" s="55">
        <v>3.4018000000000002</v>
      </c>
      <c r="E2302" s="55">
        <v>3.645</v>
      </c>
      <c r="F2302" s="55">
        <v>3.4727999999999999</v>
      </c>
    </row>
    <row r="2303" spans="1:6">
      <c r="A2303" s="56">
        <v>41014</v>
      </c>
      <c r="B2303" s="55">
        <v>3.4171</v>
      </c>
      <c r="C2303" s="55">
        <v>3.6311</v>
      </c>
      <c r="D2303" s="55">
        <v>3.4018000000000002</v>
      </c>
      <c r="E2303" s="55">
        <v>3.645</v>
      </c>
      <c r="F2303" s="55">
        <v>3.4727999999999999</v>
      </c>
    </row>
    <row r="2304" spans="1:6">
      <c r="A2304" s="56">
        <v>41015</v>
      </c>
      <c r="B2304" s="55">
        <v>3.4302999999999999</v>
      </c>
      <c r="C2304" s="55">
        <v>3.6452</v>
      </c>
      <c r="D2304" s="55">
        <v>3.415</v>
      </c>
      <c r="E2304" s="55">
        <v>3.6591999999999998</v>
      </c>
      <c r="F2304" s="55">
        <v>3.4765000000000001</v>
      </c>
    </row>
    <row r="2305" spans="1:6">
      <c r="A2305" s="56">
        <v>41016</v>
      </c>
      <c r="B2305" s="55">
        <v>3.4279000000000002</v>
      </c>
      <c r="C2305" s="55">
        <v>3.6425999999999998</v>
      </c>
      <c r="D2305" s="55">
        <v>3.4125999999999999</v>
      </c>
      <c r="E2305" s="55">
        <v>3.6566000000000001</v>
      </c>
      <c r="F2305" s="55">
        <v>3.4940000000000002</v>
      </c>
    </row>
    <row r="2306" spans="1:6">
      <c r="A2306" s="56">
        <v>41017</v>
      </c>
      <c r="B2306" s="55">
        <v>3.4136000000000002</v>
      </c>
      <c r="C2306" s="55">
        <v>3.6274000000000002</v>
      </c>
      <c r="D2306" s="55">
        <v>3.3982999999999999</v>
      </c>
      <c r="E2306" s="55">
        <v>3.6413000000000002</v>
      </c>
      <c r="F2306" s="55">
        <v>3.4872000000000001</v>
      </c>
    </row>
    <row r="2307" spans="1:6">
      <c r="A2307" s="56">
        <v>41018</v>
      </c>
      <c r="B2307" s="55">
        <v>3.4209999999999998</v>
      </c>
      <c r="C2307" s="55">
        <v>3.6353</v>
      </c>
      <c r="D2307" s="55">
        <v>3.4056999999999999</v>
      </c>
      <c r="E2307" s="55">
        <v>3.6492</v>
      </c>
      <c r="F2307" s="55">
        <v>3.4738000000000002</v>
      </c>
    </row>
    <row r="2308" spans="1:6">
      <c r="A2308" s="56">
        <v>41019</v>
      </c>
      <c r="B2308" s="55">
        <v>3.4220999999999999</v>
      </c>
      <c r="C2308" s="55">
        <v>3.6364999999999998</v>
      </c>
      <c r="D2308" s="55">
        <v>3.4068000000000001</v>
      </c>
      <c r="E2308" s="55">
        <v>3.6503999999999999</v>
      </c>
      <c r="F2308" s="55">
        <v>3.4836999999999998</v>
      </c>
    </row>
    <row r="2309" spans="1:6">
      <c r="A2309" s="56">
        <v>41020</v>
      </c>
      <c r="B2309" s="55">
        <v>3.4220999999999999</v>
      </c>
      <c r="C2309" s="55">
        <v>3.6364999999999998</v>
      </c>
      <c r="D2309" s="55">
        <v>3.4068000000000001</v>
      </c>
      <c r="E2309" s="55">
        <v>3.6503999999999999</v>
      </c>
      <c r="F2309" s="55">
        <v>3.4836999999999998</v>
      </c>
    </row>
    <row r="2310" spans="1:6">
      <c r="A2310" s="56">
        <v>41021</v>
      </c>
      <c r="B2310" s="55">
        <v>3.4220999999999999</v>
      </c>
      <c r="C2310" s="55">
        <v>3.6364999999999998</v>
      </c>
      <c r="D2310" s="55">
        <v>3.4068000000000001</v>
      </c>
      <c r="E2310" s="55">
        <v>3.6503999999999999</v>
      </c>
      <c r="F2310" s="55">
        <v>3.4836999999999998</v>
      </c>
    </row>
    <row r="2311" spans="1:6">
      <c r="A2311" s="56">
        <v>41022</v>
      </c>
      <c r="B2311" s="55">
        <v>3.4272</v>
      </c>
      <c r="C2311" s="55">
        <v>3.6419000000000001</v>
      </c>
      <c r="D2311" s="55">
        <v>3.4119000000000002</v>
      </c>
      <c r="E2311" s="55">
        <v>3.6558999999999999</v>
      </c>
      <c r="F2311" s="55">
        <v>3.4853000000000001</v>
      </c>
    </row>
    <row r="2312" spans="1:6">
      <c r="A2312" s="56">
        <v>41023</v>
      </c>
      <c r="B2312" s="55">
        <v>3.4456000000000002</v>
      </c>
      <c r="C2312" s="55">
        <v>3.6614</v>
      </c>
      <c r="D2312" s="55">
        <v>3.4302000000000001</v>
      </c>
      <c r="E2312" s="55">
        <v>3.6755</v>
      </c>
      <c r="F2312" s="55">
        <v>3.4990999999999999</v>
      </c>
    </row>
    <row r="2313" spans="1:6">
      <c r="A2313" s="56">
        <v>41024</v>
      </c>
      <c r="B2313" s="55">
        <v>3.4323000000000001</v>
      </c>
      <c r="C2313" s="55">
        <v>3.6473</v>
      </c>
      <c r="D2313" s="55">
        <v>3.4169999999999998</v>
      </c>
      <c r="E2313" s="55">
        <v>3.6613000000000002</v>
      </c>
      <c r="F2313" s="55">
        <v>3.4992000000000001</v>
      </c>
    </row>
    <row r="2314" spans="1:6">
      <c r="A2314" s="56">
        <v>41025</v>
      </c>
      <c r="B2314" s="55">
        <v>3.4174000000000002</v>
      </c>
      <c r="C2314" s="55">
        <v>3.6315</v>
      </c>
      <c r="D2314" s="55">
        <v>3.4020999999999999</v>
      </c>
      <c r="E2314" s="55">
        <v>3.6454</v>
      </c>
      <c r="F2314" s="55">
        <v>3.4841000000000002</v>
      </c>
    </row>
    <row r="2315" spans="1:6">
      <c r="A2315" s="56">
        <v>41026</v>
      </c>
      <c r="B2315" s="55">
        <v>3.4224000000000001</v>
      </c>
      <c r="C2315" s="55">
        <v>3.6368</v>
      </c>
      <c r="D2315" s="55">
        <v>3.4070999999999998</v>
      </c>
      <c r="E2315" s="55">
        <v>3.6507000000000001</v>
      </c>
      <c r="F2315" s="55">
        <v>3.4809000000000001</v>
      </c>
    </row>
    <row r="2316" spans="1:6">
      <c r="A2316" s="56">
        <v>41027</v>
      </c>
      <c r="B2316" s="55">
        <v>3.4224000000000001</v>
      </c>
      <c r="C2316" s="55">
        <v>3.6368</v>
      </c>
      <c r="D2316" s="55">
        <v>3.4070999999999998</v>
      </c>
      <c r="E2316" s="55">
        <v>3.6507000000000001</v>
      </c>
      <c r="F2316" s="55">
        <v>3.4809000000000001</v>
      </c>
    </row>
    <row r="2317" spans="1:6">
      <c r="A2317" s="56">
        <v>41028</v>
      </c>
      <c r="B2317" s="55">
        <v>3.4224000000000001</v>
      </c>
      <c r="C2317" s="55">
        <v>3.6368</v>
      </c>
      <c r="D2317" s="55">
        <v>3.4070999999999998</v>
      </c>
      <c r="E2317" s="55">
        <v>3.6507000000000001</v>
      </c>
      <c r="F2317" s="55">
        <v>3.4809000000000001</v>
      </c>
    </row>
    <row r="2318" spans="1:6">
      <c r="A2318" s="56">
        <v>41029</v>
      </c>
      <c r="B2318" s="55">
        <v>3.4104999999999999</v>
      </c>
      <c r="C2318" s="55">
        <v>3.6240999999999999</v>
      </c>
      <c r="D2318" s="55">
        <v>3.3952</v>
      </c>
      <c r="E2318" s="55">
        <v>3.6379999999999999</v>
      </c>
      <c r="F2318" s="55">
        <v>3.4820000000000002</v>
      </c>
    </row>
    <row r="2319" spans="1:6">
      <c r="A2319" s="56">
        <v>41030</v>
      </c>
      <c r="B2319" s="55">
        <v>3.4104999999999999</v>
      </c>
      <c r="C2319" s="55">
        <v>3.6240999999999999</v>
      </c>
      <c r="D2319" s="55">
        <v>3.3952</v>
      </c>
      <c r="E2319" s="55">
        <v>3.6379999999999999</v>
      </c>
      <c r="F2319" s="55">
        <v>3.4820000000000002</v>
      </c>
    </row>
    <row r="2320" spans="1:6">
      <c r="A2320" s="56">
        <v>41031</v>
      </c>
      <c r="B2320" s="55">
        <v>3.3980999999999999</v>
      </c>
      <c r="C2320" s="55">
        <v>3.6110000000000002</v>
      </c>
      <c r="D2320" s="55">
        <v>3.3828999999999998</v>
      </c>
      <c r="E2320" s="55">
        <v>3.6248</v>
      </c>
      <c r="F2320" s="55">
        <v>3.4731000000000001</v>
      </c>
    </row>
    <row r="2321" spans="1:6">
      <c r="A2321" s="56">
        <v>41032</v>
      </c>
      <c r="B2321" s="55">
        <v>3.3980999999999999</v>
      </c>
      <c r="C2321" s="55">
        <v>3.6110000000000002</v>
      </c>
      <c r="D2321" s="55">
        <v>3.3828999999999998</v>
      </c>
      <c r="E2321" s="55">
        <v>3.6248</v>
      </c>
      <c r="F2321" s="55">
        <v>3.4731000000000001</v>
      </c>
    </row>
    <row r="2322" spans="1:6">
      <c r="A2322" s="56">
        <v>41033</v>
      </c>
      <c r="B2322" s="55">
        <v>3.4253</v>
      </c>
      <c r="C2322" s="55">
        <v>3.6398000000000001</v>
      </c>
      <c r="D2322" s="55">
        <v>3.4098999999999999</v>
      </c>
      <c r="E2322" s="55">
        <v>3.6537999999999999</v>
      </c>
      <c r="F2322" s="55">
        <v>3.4624999999999999</v>
      </c>
    </row>
    <row r="2323" spans="1:6">
      <c r="A2323" s="56">
        <v>41034</v>
      </c>
      <c r="B2323" s="55">
        <v>3.4253</v>
      </c>
      <c r="C2323" s="55">
        <v>3.6398000000000001</v>
      </c>
      <c r="D2323" s="55">
        <v>3.4098999999999999</v>
      </c>
      <c r="E2323" s="55">
        <v>3.6537999999999999</v>
      </c>
      <c r="F2323" s="55">
        <v>3.4624999999999999</v>
      </c>
    </row>
    <row r="2324" spans="1:6">
      <c r="A2324" s="56">
        <v>41035</v>
      </c>
      <c r="B2324" s="55">
        <v>3.4253</v>
      </c>
      <c r="C2324" s="55">
        <v>3.6398000000000001</v>
      </c>
      <c r="D2324" s="55">
        <v>3.4098999999999999</v>
      </c>
      <c r="E2324" s="55">
        <v>3.6537999999999999</v>
      </c>
      <c r="F2324" s="55">
        <v>3.4624999999999999</v>
      </c>
    </row>
    <row r="2325" spans="1:6">
      <c r="A2325" s="56">
        <v>41036</v>
      </c>
      <c r="B2325" s="55">
        <v>3.4380000000000002</v>
      </c>
      <c r="C2325" s="55">
        <v>3.6533000000000002</v>
      </c>
      <c r="D2325" s="55">
        <v>3.4226000000000001</v>
      </c>
      <c r="E2325" s="55">
        <v>3.6673</v>
      </c>
      <c r="F2325" s="55">
        <v>3.4624999999999999</v>
      </c>
    </row>
    <row r="2326" spans="1:6">
      <c r="A2326" s="56">
        <v>41037</v>
      </c>
      <c r="B2326" s="55">
        <v>3.4146000000000001</v>
      </c>
      <c r="C2326" s="55">
        <v>3.6284999999999998</v>
      </c>
      <c r="D2326" s="55">
        <v>3.3993000000000002</v>
      </c>
      <c r="E2326" s="55">
        <v>3.6423999999999999</v>
      </c>
      <c r="F2326" s="55">
        <v>3.4958999999999998</v>
      </c>
    </row>
    <row r="2327" spans="1:6">
      <c r="A2327" s="56">
        <v>41038</v>
      </c>
      <c r="B2327" s="55">
        <v>3.4498000000000002</v>
      </c>
      <c r="C2327" s="55">
        <v>3.6659000000000002</v>
      </c>
      <c r="D2327" s="55">
        <v>3.4344000000000001</v>
      </c>
      <c r="E2327" s="55">
        <v>3.6798999999999999</v>
      </c>
      <c r="F2327" s="55">
        <v>3.4929999999999999</v>
      </c>
    </row>
    <row r="2328" spans="1:6">
      <c r="A2328" s="56">
        <v>41039</v>
      </c>
      <c r="B2328" s="55">
        <v>3.4647999999999999</v>
      </c>
      <c r="C2328" s="55">
        <v>3.6818</v>
      </c>
      <c r="D2328" s="55">
        <v>3.4493</v>
      </c>
      <c r="E2328" s="55">
        <v>3.6959</v>
      </c>
      <c r="F2328" s="55">
        <v>3.5013999999999998</v>
      </c>
    </row>
    <row r="2329" spans="1:6">
      <c r="A2329" s="56">
        <v>41040</v>
      </c>
      <c r="B2329" s="55">
        <v>3.4666999999999999</v>
      </c>
      <c r="C2329" s="55">
        <v>3.6839</v>
      </c>
      <c r="D2329" s="55">
        <v>3.4512</v>
      </c>
      <c r="E2329" s="55">
        <v>3.698</v>
      </c>
      <c r="F2329" s="55">
        <v>3.5286</v>
      </c>
    </row>
    <row r="2330" spans="1:6">
      <c r="A2330" s="56">
        <v>41041</v>
      </c>
      <c r="B2330" s="55">
        <v>3.4666999999999999</v>
      </c>
      <c r="C2330" s="55">
        <v>3.6839</v>
      </c>
      <c r="D2330" s="55">
        <v>3.4512</v>
      </c>
      <c r="E2330" s="55">
        <v>3.698</v>
      </c>
      <c r="F2330" s="55">
        <v>3.5286</v>
      </c>
    </row>
    <row r="2331" spans="1:6">
      <c r="A2331" s="56">
        <v>41042</v>
      </c>
      <c r="B2331" s="55">
        <v>3.4666999999999999</v>
      </c>
      <c r="C2331" s="55">
        <v>3.6839</v>
      </c>
      <c r="D2331" s="55">
        <v>3.4512</v>
      </c>
      <c r="E2331" s="55">
        <v>3.698</v>
      </c>
      <c r="F2331" s="55">
        <v>3.5286</v>
      </c>
    </row>
    <row r="2332" spans="1:6">
      <c r="A2332" s="56">
        <v>41043</v>
      </c>
      <c r="B2332" s="55">
        <v>3.4861</v>
      </c>
      <c r="C2332" s="55">
        <v>3.7044999999999999</v>
      </c>
      <c r="D2332" s="55">
        <v>3.4704999999999999</v>
      </c>
      <c r="E2332" s="55">
        <v>3.7187000000000001</v>
      </c>
      <c r="F2332" s="55">
        <v>3.5312999999999999</v>
      </c>
    </row>
    <row r="2333" spans="1:6">
      <c r="A2333" s="56">
        <v>41044</v>
      </c>
      <c r="B2333" s="55">
        <v>3.5318999999999998</v>
      </c>
      <c r="C2333" s="55">
        <v>3.7530999999999999</v>
      </c>
      <c r="D2333" s="55">
        <v>3.5160999999999998</v>
      </c>
      <c r="E2333" s="55">
        <v>3.7675000000000001</v>
      </c>
      <c r="F2333" s="55">
        <v>3.5808</v>
      </c>
    </row>
    <row r="2334" spans="1:6">
      <c r="A2334" s="56">
        <v>41045</v>
      </c>
      <c r="B2334" s="55">
        <v>3.5891000000000002</v>
      </c>
      <c r="C2334" s="55">
        <v>3.8138999999999998</v>
      </c>
      <c r="D2334" s="55">
        <v>3.573</v>
      </c>
      <c r="E2334" s="55">
        <v>3.8285</v>
      </c>
      <c r="F2334" s="55">
        <v>3.5931999999999999</v>
      </c>
    </row>
    <row r="2335" spans="1:6">
      <c r="A2335" s="56">
        <v>41046</v>
      </c>
      <c r="B2335" s="55">
        <v>3.5575999999999999</v>
      </c>
      <c r="C2335" s="55">
        <v>3.7804000000000002</v>
      </c>
      <c r="D2335" s="55">
        <v>3.5417000000000001</v>
      </c>
      <c r="E2335" s="55">
        <v>3.7949000000000002</v>
      </c>
      <c r="F2335" s="55">
        <v>3.6371000000000002</v>
      </c>
    </row>
    <row r="2336" spans="1:6">
      <c r="A2336" s="56">
        <v>41047</v>
      </c>
      <c r="B2336" s="55">
        <v>3.5788000000000002</v>
      </c>
      <c r="C2336" s="55">
        <v>3.8029999999999999</v>
      </c>
      <c r="D2336" s="55">
        <v>3.5628000000000002</v>
      </c>
      <c r="E2336" s="55">
        <v>3.8176000000000001</v>
      </c>
      <c r="F2336" s="55">
        <v>3.621</v>
      </c>
    </row>
    <row r="2337" spans="1:6">
      <c r="A2337" s="56">
        <v>41048</v>
      </c>
      <c r="B2337" s="55">
        <v>3.5788000000000002</v>
      </c>
      <c r="C2337" s="55">
        <v>3.8029999999999999</v>
      </c>
      <c r="D2337" s="55">
        <v>3.5628000000000002</v>
      </c>
      <c r="E2337" s="55">
        <v>3.8176000000000001</v>
      </c>
      <c r="F2337" s="55">
        <v>3.6371000000000002</v>
      </c>
    </row>
    <row r="2338" spans="1:6">
      <c r="A2338" s="56">
        <v>41049</v>
      </c>
      <c r="B2338" s="55">
        <v>3.5788000000000002</v>
      </c>
      <c r="C2338" s="55">
        <v>3.8029999999999999</v>
      </c>
      <c r="D2338" s="55">
        <v>3.5628000000000002</v>
      </c>
      <c r="E2338" s="55">
        <v>3.8176000000000001</v>
      </c>
      <c r="F2338" s="55">
        <v>3.6371000000000002</v>
      </c>
    </row>
    <row r="2339" spans="1:6">
      <c r="A2339" s="56">
        <v>41050</v>
      </c>
      <c r="B2339" s="55">
        <v>3.5461</v>
      </c>
      <c r="C2339" s="55">
        <v>3.7683</v>
      </c>
      <c r="D2339" s="55">
        <v>3.5303</v>
      </c>
      <c r="E2339" s="55">
        <v>3.7827000000000002</v>
      </c>
      <c r="F2339" s="55">
        <v>3.6371000000000002</v>
      </c>
    </row>
    <row r="2340" spans="1:6">
      <c r="A2340" s="56">
        <v>41051</v>
      </c>
      <c r="B2340" s="55">
        <v>3.5297000000000001</v>
      </c>
      <c r="C2340" s="55">
        <v>3.7507999999999999</v>
      </c>
      <c r="D2340" s="55">
        <v>3.5139</v>
      </c>
      <c r="E2340" s="55">
        <v>3.7652000000000001</v>
      </c>
      <c r="F2340" s="55">
        <v>3.6070000000000002</v>
      </c>
    </row>
    <row r="2341" spans="1:6">
      <c r="A2341" s="56">
        <v>41052</v>
      </c>
      <c r="B2341" s="55">
        <v>3.5762</v>
      </c>
      <c r="C2341" s="55">
        <v>3.8003</v>
      </c>
      <c r="D2341" s="55">
        <v>3.5602</v>
      </c>
      <c r="E2341" s="55">
        <v>3.8148</v>
      </c>
      <c r="F2341" s="55">
        <v>3.5973000000000002</v>
      </c>
    </row>
    <row r="2342" spans="1:6">
      <c r="A2342" s="56">
        <v>41053</v>
      </c>
      <c r="B2342" s="55">
        <v>3.5787</v>
      </c>
      <c r="C2342" s="55">
        <v>3.8028</v>
      </c>
      <c r="D2342" s="55">
        <v>3.5627</v>
      </c>
      <c r="E2342" s="55">
        <v>3.8174000000000001</v>
      </c>
      <c r="F2342" s="55">
        <v>3.6284999999999998</v>
      </c>
    </row>
    <row r="2343" spans="1:6">
      <c r="A2343" s="56">
        <v>41054</v>
      </c>
      <c r="B2343" s="55">
        <v>3.5710999999999999</v>
      </c>
      <c r="C2343" s="55">
        <v>3.7948</v>
      </c>
      <c r="D2343" s="55">
        <v>3.5550999999999999</v>
      </c>
      <c r="E2343" s="55">
        <v>3.8092999999999999</v>
      </c>
      <c r="F2343" s="55">
        <v>3.6356999999999999</v>
      </c>
    </row>
    <row r="2344" spans="1:6">
      <c r="A2344" s="56">
        <v>41055</v>
      </c>
      <c r="B2344" s="55">
        <v>3.5710999999999999</v>
      </c>
      <c r="C2344" s="55">
        <v>3.7948</v>
      </c>
      <c r="D2344" s="55">
        <v>3.5550999999999999</v>
      </c>
      <c r="E2344" s="55">
        <v>3.8092999999999999</v>
      </c>
      <c r="F2344" s="55">
        <v>3.6206</v>
      </c>
    </row>
    <row r="2345" spans="1:6">
      <c r="A2345" s="56">
        <v>41056</v>
      </c>
      <c r="B2345" s="55">
        <v>3.5710999999999999</v>
      </c>
      <c r="C2345" s="55">
        <v>3.7948</v>
      </c>
      <c r="D2345" s="55">
        <v>3.5550999999999999</v>
      </c>
      <c r="E2345" s="55">
        <v>3.8092999999999999</v>
      </c>
      <c r="F2345" s="55">
        <v>3.6206</v>
      </c>
    </row>
    <row r="2346" spans="1:6">
      <c r="A2346" s="56">
        <v>41057</v>
      </c>
      <c r="B2346" s="55">
        <v>3.5577999999999999</v>
      </c>
      <c r="C2346" s="55">
        <v>3.7806000000000002</v>
      </c>
      <c r="D2346" s="55">
        <v>3.5419</v>
      </c>
      <c r="E2346" s="55">
        <v>3.7951000000000001</v>
      </c>
      <c r="F2346" s="55">
        <v>3.6206</v>
      </c>
    </row>
    <row r="2347" spans="1:6">
      <c r="A2347" s="56">
        <v>41058</v>
      </c>
      <c r="B2347" s="55">
        <v>3.5539000000000001</v>
      </c>
      <c r="C2347" s="55">
        <v>3.7765</v>
      </c>
      <c r="D2347" s="55">
        <v>3.5379999999999998</v>
      </c>
      <c r="E2347" s="55">
        <v>3.7909999999999999</v>
      </c>
      <c r="F2347" s="55">
        <v>3.6126</v>
      </c>
    </row>
    <row r="2348" spans="1:6">
      <c r="A2348" s="56">
        <v>41059</v>
      </c>
      <c r="B2348" s="55">
        <v>3.5697000000000001</v>
      </c>
      <c r="C2348" s="55">
        <v>3.7932999999999999</v>
      </c>
      <c r="D2348" s="55">
        <v>3.5537999999999998</v>
      </c>
      <c r="E2348" s="55">
        <v>3.8079000000000001</v>
      </c>
      <c r="F2348" s="55">
        <v>3.6202999999999999</v>
      </c>
    </row>
    <row r="2349" spans="1:6">
      <c r="A2349" s="56">
        <v>41060</v>
      </c>
      <c r="B2349" s="55">
        <v>3.5929000000000002</v>
      </c>
      <c r="C2349" s="55">
        <v>3.8180000000000001</v>
      </c>
      <c r="D2349" s="55">
        <v>3.5768</v>
      </c>
      <c r="E2349" s="55">
        <v>3.8325999999999998</v>
      </c>
      <c r="F2349" s="55">
        <v>3.6410999999999998</v>
      </c>
    </row>
    <row r="2350" spans="1:6">
      <c r="A2350" s="56">
        <v>41061</v>
      </c>
      <c r="B2350" s="55">
        <v>3.6044999999999998</v>
      </c>
      <c r="C2350" s="55">
        <v>3.8302999999999998</v>
      </c>
      <c r="D2350" s="55">
        <v>3.5884</v>
      </c>
      <c r="E2350" s="55">
        <v>3.8450000000000002</v>
      </c>
      <c r="F2350" s="55">
        <v>3.6545000000000001</v>
      </c>
    </row>
    <row r="2351" spans="1:6">
      <c r="A2351" s="56">
        <v>41062</v>
      </c>
      <c r="B2351" s="55">
        <v>3.6044999999999998</v>
      </c>
      <c r="C2351" s="55">
        <v>3.8302999999999998</v>
      </c>
      <c r="D2351" s="55">
        <v>3.5884</v>
      </c>
      <c r="E2351" s="55">
        <v>3.8450000000000002</v>
      </c>
      <c r="F2351" s="55">
        <v>3.6545000000000001</v>
      </c>
    </row>
    <row r="2352" spans="1:6">
      <c r="A2352" s="56">
        <v>41063</v>
      </c>
      <c r="B2352" s="55">
        <v>3.6044999999999998</v>
      </c>
      <c r="C2352" s="55">
        <v>3.8302999999999998</v>
      </c>
      <c r="D2352" s="55">
        <v>3.5884</v>
      </c>
      <c r="E2352" s="55">
        <v>3.8450000000000002</v>
      </c>
      <c r="F2352" s="55">
        <v>3.6545000000000001</v>
      </c>
    </row>
    <row r="2353" spans="1:6">
      <c r="A2353" s="56">
        <v>41064</v>
      </c>
      <c r="B2353" s="55">
        <v>3.6067999999999998</v>
      </c>
      <c r="C2353" s="55">
        <v>3.8328000000000002</v>
      </c>
      <c r="D2353" s="55">
        <v>3.5907</v>
      </c>
      <c r="E2353" s="55">
        <v>3.8475000000000001</v>
      </c>
      <c r="F2353" s="55">
        <v>3.6743000000000001</v>
      </c>
    </row>
    <row r="2354" spans="1:6">
      <c r="A2354" s="56">
        <v>41065</v>
      </c>
      <c r="B2354" s="55">
        <v>3.5920000000000001</v>
      </c>
      <c r="C2354" s="55">
        <v>3.8170000000000002</v>
      </c>
      <c r="D2354" s="55">
        <v>3.5758999999999999</v>
      </c>
      <c r="E2354" s="55">
        <v>3.8315999999999999</v>
      </c>
      <c r="F2354" s="55">
        <v>3.6650999999999998</v>
      </c>
    </row>
    <row r="2355" spans="1:6">
      <c r="A2355" s="56">
        <v>41066</v>
      </c>
      <c r="B2355" s="55">
        <v>3.5819999999999999</v>
      </c>
      <c r="C2355" s="55">
        <v>3.8064</v>
      </c>
      <c r="D2355" s="55">
        <v>3.5659999999999998</v>
      </c>
      <c r="E2355" s="55">
        <v>3.8210000000000002</v>
      </c>
      <c r="F2355" s="55">
        <v>3.657</v>
      </c>
    </row>
    <row r="2356" spans="1:6">
      <c r="A2356" s="56">
        <v>41067</v>
      </c>
      <c r="B2356" s="55">
        <v>3.5819999999999999</v>
      </c>
      <c r="C2356" s="55">
        <v>3.8064</v>
      </c>
      <c r="D2356" s="55">
        <v>3.5659999999999998</v>
      </c>
      <c r="E2356" s="55">
        <v>3.8210000000000002</v>
      </c>
      <c r="F2356" s="55">
        <v>3.657</v>
      </c>
    </row>
    <row r="2357" spans="1:6">
      <c r="A2357" s="56">
        <v>41068</v>
      </c>
      <c r="B2357" s="55">
        <v>3.5070000000000001</v>
      </c>
      <c r="C2357" s="55">
        <v>3.7267000000000001</v>
      </c>
      <c r="D2357" s="55">
        <v>3.4912999999999998</v>
      </c>
      <c r="E2357" s="55">
        <v>3.7410000000000001</v>
      </c>
      <c r="F2357" s="55">
        <v>3.6158999999999999</v>
      </c>
    </row>
    <row r="2358" spans="1:6">
      <c r="A2358" s="56">
        <v>41069</v>
      </c>
      <c r="B2358" s="55">
        <v>3.5070000000000001</v>
      </c>
      <c r="C2358" s="55">
        <v>3.7267000000000001</v>
      </c>
      <c r="D2358" s="55">
        <v>3.4912999999999998</v>
      </c>
      <c r="E2358" s="55">
        <v>3.7410000000000001</v>
      </c>
      <c r="F2358" s="55">
        <v>3.6158999999999999</v>
      </c>
    </row>
    <row r="2359" spans="1:6">
      <c r="A2359" s="56">
        <v>41070</v>
      </c>
      <c r="B2359" s="55">
        <v>3.5070000000000001</v>
      </c>
      <c r="C2359" s="55">
        <v>3.7267000000000001</v>
      </c>
      <c r="D2359" s="55">
        <v>3.4912999999999998</v>
      </c>
      <c r="E2359" s="55">
        <v>3.7410000000000001</v>
      </c>
      <c r="F2359" s="55">
        <v>3.6158999999999999</v>
      </c>
    </row>
    <row r="2360" spans="1:6">
      <c r="A2360" s="56">
        <v>41071</v>
      </c>
      <c r="B2360" s="55">
        <v>3.5074000000000001</v>
      </c>
      <c r="C2360" s="55">
        <v>3.7271000000000001</v>
      </c>
      <c r="D2360" s="55">
        <v>3.4916999999999998</v>
      </c>
      <c r="E2360" s="55">
        <v>3.7412999999999998</v>
      </c>
      <c r="F2360" s="55">
        <v>3.5870000000000002</v>
      </c>
    </row>
    <row r="2361" spans="1:6">
      <c r="A2361" s="56">
        <v>41072</v>
      </c>
      <c r="B2361" s="55">
        <v>3.5596000000000001</v>
      </c>
      <c r="C2361" s="55">
        <v>3.7826</v>
      </c>
      <c r="D2361" s="55">
        <v>3.5436999999999999</v>
      </c>
      <c r="E2361" s="55">
        <v>3.7970999999999999</v>
      </c>
      <c r="F2361" s="55">
        <v>3.5733999999999999</v>
      </c>
    </row>
    <row r="2362" spans="1:6">
      <c r="A2362" s="56">
        <v>41073</v>
      </c>
      <c r="B2362" s="55">
        <v>3.5377000000000001</v>
      </c>
      <c r="C2362" s="55">
        <v>3.7593000000000001</v>
      </c>
      <c r="D2362" s="55">
        <v>3.5219</v>
      </c>
      <c r="E2362" s="55">
        <v>3.7736999999999998</v>
      </c>
      <c r="F2362" s="55">
        <v>3.5987</v>
      </c>
    </row>
    <row r="2363" spans="1:6">
      <c r="A2363" s="56">
        <v>41074</v>
      </c>
      <c r="B2363" s="55">
        <v>3.5287000000000002</v>
      </c>
      <c r="C2363" s="55">
        <v>3.7496999999999998</v>
      </c>
      <c r="D2363" s="55">
        <v>3.5129000000000001</v>
      </c>
      <c r="E2363" s="55">
        <v>3.7641</v>
      </c>
      <c r="F2363" s="55">
        <v>3.6057000000000001</v>
      </c>
    </row>
    <row r="2364" spans="1:6">
      <c r="A2364" s="56">
        <v>41075</v>
      </c>
      <c r="B2364" s="55">
        <v>3.5146999999999999</v>
      </c>
      <c r="C2364" s="55">
        <v>3.7349000000000001</v>
      </c>
      <c r="D2364" s="55">
        <v>3.4990000000000001</v>
      </c>
      <c r="E2364" s="55">
        <v>3.7492000000000001</v>
      </c>
      <c r="F2364" s="55">
        <v>3.5977000000000001</v>
      </c>
    </row>
    <row r="2365" spans="1:6">
      <c r="A2365" s="56">
        <v>41076</v>
      </c>
      <c r="B2365" s="55">
        <v>3.5146999999999999</v>
      </c>
      <c r="C2365" s="55">
        <v>3.7349000000000001</v>
      </c>
      <c r="D2365" s="55">
        <v>3.4990000000000001</v>
      </c>
      <c r="E2365" s="55">
        <v>3.7492000000000001</v>
      </c>
      <c r="F2365" s="55">
        <v>3.5977000000000001</v>
      </c>
    </row>
    <row r="2366" spans="1:6">
      <c r="A2366" s="56">
        <v>41077</v>
      </c>
      <c r="B2366" s="55">
        <v>3.5146999999999999</v>
      </c>
      <c r="C2366" s="55">
        <v>3.7349000000000001</v>
      </c>
      <c r="D2366" s="55">
        <v>3.4990000000000001</v>
      </c>
      <c r="E2366" s="55">
        <v>3.7492000000000001</v>
      </c>
      <c r="F2366" s="55">
        <v>3.5977000000000001</v>
      </c>
    </row>
    <row r="2367" spans="1:6">
      <c r="A2367" s="56">
        <v>41078</v>
      </c>
      <c r="B2367" s="55">
        <v>3.4965999999999999</v>
      </c>
      <c r="C2367" s="55">
        <v>3.7155999999999998</v>
      </c>
      <c r="D2367" s="55">
        <v>3.4809999999999999</v>
      </c>
      <c r="E2367" s="55">
        <v>3.7299000000000002</v>
      </c>
      <c r="F2367" s="55">
        <v>3.5739999999999998</v>
      </c>
    </row>
    <row r="2368" spans="1:6">
      <c r="A2368" s="56">
        <v>41079</v>
      </c>
      <c r="B2368" s="55">
        <v>3.4929999999999999</v>
      </c>
      <c r="C2368" s="55">
        <v>3.7118000000000002</v>
      </c>
      <c r="D2368" s="55">
        <v>3.4773000000000001</v>
      </c>
      <c r="E2368" s="55">
        <v>3.726</v>
      </c>
      <c r="F2368" s="55">
        <v>3.5535999999999999</v>
      </c>
    </row>
    <row r="2369" spans="1:6">
      <c r="A2369" s="56">
        <v>41080</v>
      </c>
      <c r="B2369" s="55">
        <v>3.4676</v>
      </c>
      <c r="C2369" s="55">
        <v>3.6848000000000001</v>
      </c>
      <c r="D2369" s="55">
        <v>3.4521000000000002</v>
      </c>
      <c r="E2369" s="55">
        <v>3.6989000000000001</v>
      </c>
      <c r="F2369" s="55">
        <v>3.5586000000000002</v>
      </c>
    </row>
    <row r="2370" spans="1:6">
      <c r="A2370" s="56">
        <v>41081</v>
      </c>
      <c r="B2370" s="55">
        <v>3.4727999999999999</v>
      </c>
      <c r="C2370" s="55">
        <v>3.6903999999999999</v>
      </c>
      <c r="D2370" s="55">
        <v>3.4573</v>
      </c>
      <c r="E2370" s="55">
        <v>3.7044999999999999</v>
      </c>
      <c r="F2370" s="55">
        <v>3.5396999999999998</v>
      </c>
    </row>
    <row r="2371" spans="1:6">
      <c r="A2371" s="56">
        <v>41082</v>
      </c>
      <c r="B2371" s="55">
        <v>3.5135000000000001</v>
      </c>
      <c r="C2371" s="55">
        <v>3.7336</v>
      </c>
      <c r="D2371" s="55">
        <v>3.4977999999999998</v>
      </c>
      <c r="E2371" s="55">
        <v>3.7479</v>
      </c>
      <c r="F2371" s="55">
        <v>3.5459000000000001</v>
      </c>
    </row>
    <row r="2372" spans="1:6">
      <c r="A2372" s="56">
        <v>41083</v>
      </c>
      <c r="B2372" s="55">
        <v>3.5135000000000001</v>
      </c>
      <c r="C2372" s="55">
        <v>3.7336</v>
      </c>
      <c r="D2372" s="55">
        <v>3.4977999999999998</v>
      </c>
      <c r="E2372" s="55">
        <v>3.7479</v>
      </c>
      <c r="F2372" s="55">
        <v>3.5459000000000001</v>
      </c>
    </row>
    <row r="2373" spans="1:6">
      <c r="A2373" s="56">
        <v>41084</v>
      </c>
      <c r="B2373" s="55">
        <v>3.5135000000000001</v>
      </c>
      <c r="C2373" s="55">
        <v>3.7336</v>
      </c>
      <c r="D2373" s="55">
        <v>3.4977999999999998</v>
      </c>
      <c r="E2373" s="55">
        <v>3.7479</v>
      </c>
      <c r="F2373" s="55">
        <v>3.5459000000000001</v>
      </c>
    </row>
    <row r="2374" spans="1:6">
      <c r="A2374" s="56">
        <v>41085</v>
      </c>
      <c r="B2374" s="55">
        <v>3.4916999999999998</v>
      </c>
      <c r="C2374" s="55">
        <v>3.7103999999999999</v>
      </c>
      <c r="D2374" s="55">
        <v>3.476</v>
      </c>
      <c r="E2374" s="55">
        <v>3.7246000000000001</v>
      </c>
      <c r="F2374" s="55">
        <v>3.5564</v>
      </c>
    </row>
    <row r="2375" spans="1:6">
      <c r="A2375" s="56">
        <v>41086</v>
      </c>
      <c r="B2375" s="55">
        <v>3.4847000000000001</v>
      </c>
      <c r="C2375" s="55">
        <v>3.7029999999999998</v>
      </c>
      <c r="D2375" s="55">
        <v>3.4691000000000001</v>
      </c>
      <c r="E2375" s="55">
        <v>3.7170999999999998</v>
      </c>
      <c r="F2375" s="55">
        <v>3.5510999999999999</v>
      </c>
    </row>
    <row r="2376" spans="1:6">
      <c r="A2376" s="56">
        <v>41087</v>
      </c>
      <c r="B2376" s="55">
        <v>3.4788999999999999</v>
      </c>
      <c r="C2376" s="55">
        <v>3.6968000000000001</v>
      </c>
      <c r="D2376" s="55">
        <v>3.4632999999999998</v>
      </c>
      <c r="E2376" s="55">
        <v>3.7109999999999999</v>
      </c>
      <c r="F2376" s="55">
        <v>3.5463</v>
      </c>
    </row>
    <row r="2377" spans="1:6">
      <c r="A2377" s="56">
        <v>41088</v>
      </c>
      <c r="B2377" s="55">
        <v>3.5103</v>
      </c>
      <c r="C2377" s="55">
        <v>3.7302</v>
      </c>
      <c r="D2377" s="55">
        <v>3.4946000000000002</v>
      </c>
      <c r="E2377" s="55">
        <v>3.7444999999999999</v>
      </c>
      <c r="F2377" s="55">
        <v>3.5387</v>
      </c>
    </row>
    <row r="2378" spans="1:6">
      <c r="A2378" s="56">
        <v>41089</v>
      </c>
      <c r="B2378" s="55">
        <v>3.4653</v>
      </c>
      <c r="C2378" s="55">
        <v>3.6855000000000002</v>
      </c>
      <c r="D2378" s="55">
        <v>3.4510999999999998</v>
      </c>
      <c r="E2378" s="55">
        <v>3.6997</v>
      </c>
      <c r="F2378" s="55">
        <v>3.5605000000000002</v>
      </c>
    </row>
    <row r="2379" spans="1:6">
      <c r="A2379" s="56">
        <v>41090</v>
      </c>
      <c r="B2379" s="55">
        <v>3.4653</v>
      </c>
      <c r="C2379" s="55">
        <v>3.6855000000000002</v>
      </c>
      <c r="D2379" s="55">
        <v>3.4510999999999998</v>
      </c>
      <c r="E2379" s="55">
        <v>3.6997</v>
      </c>
      <c r="F2379" s="55">
        <v>3.5605000000000002</v>
      </c>
    </row>
    <row r="2380" spans="1:6">
      <c r="A2380" s="56">
        <v>41091</v>
      </c>
      <c r="B2380" s="55">
        <v>3.4653</v>
      </c>
      <c r="C2380" s="55">
        <v>3.6855000000000002</v>
      </c>
      <c r="D2380" s="55">
        <v>3.4510999999999998</v>
      </c>
      <c r="E2380" s="55">
        <v>3.6997</v>
      </c>
      <c r="F2380" s="55">
        <v>3.5605000000000002</v>
      </c>
    </row>
    <row r="2381" spans="1:6">
      <c r="A2381" s="56">
        <v>41092</v>
      </c>
      <c r="B2381" s="55">
        <v>3.4333999999999998</v>
      </c>
      <c r="C2381" s="55">
        <v>3.6516000000000002</v>
      </c>
      <c r="D2381" s="55">
        <v>3.4192999999999998</v>
      </c>
      <c r="E2381" s="55">
        <v>3.6656</v>
      </c>
      <c r="F2381" s="55">
        <v>3.5476999999999999</v>
      </c>
    </row>
    <row r="2382" spans="1:6">
      <c r="A2382" s="56">
        <v>41093</v>
      </c>
      <c r="B2382" s="55">
        <v>3.4209999999999998</v>
      </c>
      <c r="C2382" s="55">
        <v>3.6383999999999999</v>
      </c>
      <c r="D2382" s="55">
        <v>3.407</v>
      </c>
      <c r="E2382" s="55">
        <v>3.6524000000000001</v>
      </c>
      <c r="F2382" s="55">
        <v>3.5217000000000001</v>
      </c>
    </row>
    <row r="2383" spans="1:6">
      <c r="A2383" s="56">
        <v>41094</v>
      </c>
      <c r="B2383" s="55">
        <v>3.4119000000000002</v>
      </c>
      <c r="C2383" s="55">
        <v>3.6286999999999998</v>
      </c>
      <c r="D2383" s="55">
        <v>3.3978999999999999</v>
      </c>
      <c r="E2383" s="55">
        <v>3.6427</v>
      </c>
      <c r="F2383" s="55">
        <v>3.5051999999999999</v>
      </c>
    </row>
    <row r="2384" spans="1:6">
      <c r="A2384" s="56">
        <v>41095</v>
      </c>
      <c r="B2384" s="55">
        <v>3.4243000000000001</v>
      </c>
      <c r="C2384" s="55">
        <v>3.6419000000000001</v>
      </c>
      <c r="D2384" s="55">
        <v>3.4102999999999999</v>
      </c>
      <c r="E2384" s="55">
        <v>3.6558999999999999</v>
      </c>
      <c r="F2384" s="55">
        <v>3.5005000000000002</v>
      </c>
    </row>
    <row r="2385" spans="1:6">
      <c r="A2385" s="56">
        <v>41096</v>
      </c>
      <c r="B2385" s="55">
        <v>3.4279000000000002</v>
      </c>
      <c r="C2385" s="55">
        <v>3.6457000000000002</v>
      </c>
      <c r="D2385" s="55">
        <v>3.4138999999999999</v>
      </c>
      <c r="E2385" s="55">
        <v>3.6598000000000002</v>
      </c>
      <c r="F2385" s="55">
        <v>3.5142000000000002</v>
      </c>
    </row>
    <row r="2386" spans="1:6">
      <c r="A2386" s="56">
        <v>41097</v>
      </c>
      <c r="B2386" s="55">
        <v>3.4279000000000002</v>
      </c>
      <c r="C2386" s="55">
        <v>3.6457000000000002</v>
      </c>
      <c r="D2386" s="55">
        <v>3.4138999999999999</v>
      </c>
      <c r="E2386" s="55">
        <v>3.6598000000000002</v>
      </c>
      <c r="F2386" s="55">
        <v>3.5142000000000002</v>
      </c>
    </row>
    <row r="2387" spans="1:6">
      <c r="A2387" s="56">
        <v>41098</v>
      </c>
      <c r="B2387" s="55">
        <v>3.4279000000000002</v>
      </c>
      <c r="C2387" s="55">
        <v>3.6457000000000002</v>
      </c>
      <c r="D2387" s="55">
        <v>3.4138999999999999</v>
      </c>
      <c r="E2387" s="55">
        <v>3.6598000000000002</v>
      </c>
      <c r="F2387" s="55">
        <v>3.5142000000000002</v>
      </c>
    </row>
    <row r="2388" spans="1:6">
      <c r="A2388" s="56">
        <v>41099</v>
      </c>
      <c r="B2388" s="55">
        <v>3.4533</v>
      </c>
      <c r="C2388" s="55">
        <v>3.6726999999999999</v>
      </c>
      <c r="D2388" s="55">
        <v>3.4390999999999998</v>
      </c>
      <c r="E2388" s="55">
        <v>3.6869000000000001</v>
      </c>
      <c r="F2388" s="55">
        <v>3.5118999999999998</v>
      </c>
    </row>
    <row r="2389" spans="1:6">
      <c r="A2389" s="56">
        <v>41100</v>
      </c>
      <c r="B2389" s="55">
        <v>3.4300999999999999</v>
      </c>
      <c r="C2389" s="55">
        <v>3.6480000000000001</v>
      </c>
      <c r="D2389" s="55">
        <v>3.4159999999999999</v>
      </c>
      <c r="E2389" s="55">
        <v>3.6621000000000001</v>
      </c>
      <c r="F2389" s="55">
        <v>3.5305</v>
      </c>
    </row>
    <row r="2390" spans="1:6">
      <c r="A2390" s="56">
        <v>41101</v>
      </c>
      <c r="B2390" s="55">
        <v>3.4028</v>
      </c>
      <c r="C2390" s="55">
        <v>3.6190000000000002</v>
      </c>
      <c r="D2390" s="55">
        <v>3.3887999999999998</v>
      </c>
      <c r="E2390" s="55">
        <v>3.633</v>
      </c>
      <c r="F2390" s="55">
        <v>3.5004</v>
      </c>
    </row>
    <row r="2391" spans="1:6">
      <c r="A2391" s="56">
        <v>41102</v>
      </c>
      <c r="B2391" s="55">
        <v>3.3976999999999999</v>
      </c>
      <c r="C2391" s="55">
        <v>3.6135999999999999</v>
      </c>
      <c r="D2391" s="55">
        <v>3.3837999999999999</v>
      </c>
      <c r="E2391" s="55">
        <v>3.6274999999999999</v>
      </c>
      <c r="F2391" s="55">
        <v>3.4807000000000001</v>
      </c>
    </row>
    <row r="2392" spans="1:6">
      <c r="A2392" s="56">
        <v>41103</v>
      </c>
      <c r="B2392" s="55">
        <v>3.4199000000000002</v>
      </c>
      <c r="C2392" s="55">
        <v>3.6372</v>
      </c>
      <c r="D2392" s="55">
        <v>3.4058000000000002</v>
      </c>
      <c r="E2392" s="55">
        <v>3.6511999999999998</v>
      </c>
      <c r="F2392" s="55">
        <v>3.4979</v>
      </c>
    </row>
    <row r="2393" spans="1:6">
      <c r="A2393" s="56">
        <v>41104</v>
      </c>
      <c r="B2393" s="55">
        <v>3.4199000000000002</v>
      </c>
      <c r="C2393" s="55">
        <v>3.6372</v>
      </c>
      <c r="D2393" s="55">
        <v>3.4058000000000002</v>
      </c>
      <c r="E2393" s="55">
        <v>3.6511999999999998</v>
      </c>
      <c r="F2393" s="55">
        <v>3.4979</v>
      </c>
    </row>
    <row r="2394" spans="1:6">
      <c r="A2394" s="56">
        <v>41105</v>
      </c>
      <c r="B2394" s="55">
        <v>3.4199000000000002</v>
      </c>
      <c r="C2394" s="55">
        <v>3.6372</v>
      </c>
      <c r="D2394" s="55">
        <v>3.4058000000000002</v>
      </c>
      <c r="E2394" s="55">
        <v>3.6511999999999998</v>
      </c>
      <c r="F2394" s="55">
        <v>3.4979</v>
      </c>
    </row>
    <row r="2395" spans="1:6">
      <c r="A2395" s="56">
        <v>41106</v>
      </c>
      <c r="B2395" s="55">
        <v>3.4073000000000002</v>
      </c>
      <c r="C2395" s="55">
        <v>3.6238000000000001</v>
      </c>
      <c r="D2395" s="55">
        <v>3.3933</v>
      </c>
      <c r="E2395" s="55">
        <v>3.6377999999999999</v>
      </c>
      <c r="F2395" s="55">
        <v>3.5017999999999998</v>
      </c>
    </row>
    <row r="2396" spans="1:6">
      <c r="A2396" s="56">
        <v>41107</v>
      </c>
      <c r="B2396" s="55">
        <v>3.3986999999999998</v>
      </c>
      <c r="C2396" s="55">
        <v>3.6147</v>
      </c>
      <c r="D2396" s="55">
        <v>3.3847999999999998</v>
      </c>
      <c r="E2396" s="55">
        <v>3.6286</v>
      </c>
      <c r="F2396" s="55">
        <v>3.4923999999999999</v>
      </c>
    </row>
    <row r="2397" spans="1:6">
      <c r="A2397" s="56">
        <v>41108</v>
      </c>
      <c r="B2397" s="55">
        <v>3.3824000000000001</v>
      </c>
      <c r="C2397" s="55">
        <v>3.5973000000000002</v>
      </c>
      <c r="D2397" s="55">
        <v>3.3685</v>
      </c>
      <c r="E2397" s="55">
        <v>3.6112000000000002</v>
      </c>
      <c r="F2397" s="55">
        <v>3.4790999999999999</v>
      </c>
    </row>
    <row r="2398" spans="1:6">
      <c r="A2398" s="56">
        <v>41109</v>
      </c>
      <c r="B2398" s="55">
        <v>3.3824000000000001</v>
      </c>
      <c r="C2398" s="55">
        <v>3.5973000000000002</v>
      </c>
      <c r="D2398" s="55">
        <v>3.3685</v>
      </c>
      <c r="E2398" s="55">
        <v>3.6112000000000002</v>
      </c>
      <c r="F2398" s="55">
        <v>3.4729999999999999</v>
      </c>
    </row>
    <row r="2399" spans="1:6">
      <c r="A2399" s="56">
        <v>41110</v>
      </c>
      <c r="B2399" s="55">
        <v>3.3757999999999999</v>
      </c>
      <c r="C2399" s="55">
        <v>3.5903</v>
      </c>
      <c r="D2399" s="55">
        <v>3.3620000000000001</v>
      </c>
      <c r="E2399" s="55">
        <v>3.6042000000000001</v>
      </c>
      <c r="F2399" s="55">
        <v>3.4630000000000001</v>
      </c>
    </row>
    <row r="2400" spans="1:6">
      <c r="A2400" s="56">
        <v>41111</v>
      </c>
      <c r="B2400" s="55">
        <v>3.3757999999999999</v>
      </c>
      <c r="C2400" s="55">
        <v>3.5903</v>
      </c>
      <c r="D2400" s="55">
        <v>3.3620000000000001</v>
      </c>
      <c r="E2400" s="55">
        <v>3.6042000000000001</v>
      </c>
      <c r="F2400" s="55">
        <v>3.4630000000000001</v>
      </c>
    </row>
    <row r="2401" spans="1:6">
      <c r="A2401" s="56">
        <v>41112</v>
      </c>
      <c r="B2401" s="55">
        <v>3.3757999999999999</v>
      </c>
      <c r="C2401" s="55">
        <v>3.5903</v>
      </c>
      <c r="D2401" s="55">
        <v>3.3620000000000001</v>
      </c>
      <c r="E2401" s="55">
        <v>3.6042000000000001</v>
      </c>
      <c r="F2401" s="55">
        <v>3.4630000000000001</v>
      </c>
    </row>
    <row r="2402" spans="1:6">
      <c r="A2402" s="56">
        <v>41113</v>
      </c>
      <c r="B2402" s="55">
        <v>3.3925999999999998</v>
      </c>
      <c r="C2402" s="55">
        <v>3.6082000000000001</v>
      </c>
      <c r="D2402" s="55">
        <v>3.3786999999999998</v>
      </c>
      <c r="E2402" s="55">
        <v>3.6221000000000001</v>
      </c>
      <c r="F2402" s="55">
        <v>3.4662000000000002</v>
      </c>
    </row>
    <row r="2403" spans="1:6">
      <c r="A2403" s="56">
        <v>41114</v>
      </c>
      <c r="B2403" s="55">
        <v>3.4136000000000002</v>
      </c>
      <c r="C2403" s="55">
        <v>3.6305000000000001</v>
      </c>
      <c r="D2403" s="55">
        <v>3.3996</v>
      </c>
      <c r="E2403" s="55">
        <v>3.6444999999999999</v>
      </c>
      <c r="F2403" s="55">
        <v>3.4809000000000001</v>
      </c>
    </row>
    <row r="2404" spans="1:6">
      <c r="A2404" s="56">
        <v>41115</v>
      </c>
      <c r="B2404" s="55">
        <v>3.4205000000000001</v>
      </c>
      <c r="C2404" s="55">
        <v>3.6379000000000001</v>
      </c>
      <c r="D2404" s="55">
        <v>3.4064999999999999</v>
      </c>
      <c r="E2404" s="55">
        <v>3.6518999999999999</v>
      </c>
      <c r="F2404" s="55">
        <v>3.4990000000000001</v>
      </c>
    </row>
    <row r="2405" spans="1:6">
      <c r="A2405" s="56">
        <v>41116</v>
      </c>
      <c r="B2405" s="55">
        <v>3.375</v>
      </c>
      <c r="C2405" s="55">
        <v>3.5895000000000001</v>
      </c>
      <c r="D2405" s="55">
        <v>3.3612000000000002</v>
      </c>
      <c r="E2405" s="55">
        <v>3.6032999999999999</v>
      </c>
      <c r="F2405" s="55">
        <v>3.5043000000000002</v>
      </c>
    </row>
    <row r="2406" spans="1:6">
      <c r="A2406" s="56">
        <v>41117</v>
      </c>
      <c r="B2406" s="55">
        <v>3.3612000000000002</v>
      </c>
      <c r="C2406" s="55">
        <v>3.5748000000000002</v>
      </c>
      <c r="D2406" s="55">
        <v>3.3473999999999999</v>
      </c>
      <c r="E2406" s="55">
        <v>3.5886</v>
      </c>
      <c r="F2406" s="55">
        <v>3.4847000000000001</v>
      </c>
    </row>
    <row r="2407" spans="1:6">
      <c r="A2407" s="56">
        <v>41118</v>
      </c>
      <c r="B2407" s="55">
        <v>3.3612000000000002</v>
      </c>
      <c r="C2407" s="55">
        <v>3.5748000000000002</v>
      </c>
      <c r="D2407" s="55">
        <v>3.3473999999999999</v>
      </c>
      <c r="E2407" s="55">
        <v>3.5886</v>
      </c>
      <c r="F2407" s="55">
        <v>3.4847000000000001</v>
      </c>
    </row>
    <row r="2408" spans="1:6">
      <c r="A2408" s="56">
        <v>41119</v>
      </c>
      <c r="B2408" s="55">
        <v>3.3612000000000002</v>
      </c>
      <c r="C2408" s="55">
        <v>3.5748000000000002</v>
      </c>
      <c r="D2408" s="55">
        <v>3.3473999999999999</v>
      </c>
      <c r="E2408" s="55">
        <v>3.5886</v>
      </c>
      <c r="F2408" s="55">
        <v>3.4847000000000001</v>
      </c>
    </row>
    <row r="2409" spans="1:6">
      <c r="A2409" s="56">
        <v>41120</v>
      </c>
      <c r="B2409" s="55">
        <v>3.3509000000000002</v>
      </c>
      <c r="C2409" s="55">
        <v>3.5638000000000001</v>
      </c>
      <c r="D2409" s="55">
        <v>3.3371</v>
      </c>
      <c r="E2409" s="55">
        <v>3.5775000000000001</v>
      </c>
      <c r="F2409" s="55">
        <v>3.4523000000000001</v>
      </c>
    </row>
    <row r="2410" spans="1:6">
      <c r="A2410" s="56">
        <v>41121</v>
      </c>
      <c r="B2410" s="55">
        <v>3.3401000000000001</v>
      </c>
      <c r="C2410" s="55">
        <v>3.5522999999999998</v>
      </c>
      <c r="D2410" s="55">
        <v>3.3264</v>
      </c>
      <c r="E2410" s="55">
        <v>3.5659999999999998</v>
      </c>
      <c r="F2410" s="55">
        <v>3.4474999999999998</v>
      </c>
    </row>
    <row r="2411" spans="1:6">
      <c r="A2411" s="56">
        <v>41122</v>
      </c>
      <c r="B2411" s="55">
        <v>3.3407</v>
      </c>
      <c r="C2411" s="55">
        <v>3.5529999999999999</v>
      </c>
      <c r="D2411" s="55">
        <v>3.327</v>
      </c>
      <c r="E2411" s="55">
        <v>3.5667</v>
      </c>
      <c r="F2411" s="55">
        <v>3.4205999999999999</v>
      </c>
    </row>
    <row r="2412" spans="1:6">
      <c r="A2412" s="56">
        <v>41123</v>
      </c>
      <c r="B2412" s="55">
        <v>3.3311999999999999</v>
      </c>
      <c r="C2412" s="55">
        <v>3.5428999999999999</v>
      </c>
      <c r="D2412" s="55">
        <v>3.3176000000000001</v>
      </c>
      <c r="E2412" s="55">
        <v>3.5566</v>
      </c>
      <c r="F2412" s="55">
        <v>3.4253</v>
      </c>
    </row>
    <row r="2413" spans="1:6">
      <c r="A2413" s="56">
        <v>41124</v>
      </c>
      <c r="B2413" s="55">
        <v>3.3180999999999998</v>
      </c>
      <c r="C2413" s="55">
        <v>3.5289000000000001</v>
      </c>
      <c r="D2413" s="55">
        <v>3.3045</v>
      </c>
      <c r="E2413" s="55">
        <v>3.5425</v>
      </c>
      <c r="F2413" s="55">
        <v>3.4161000000000001</v>
      </c>
    </row>
    <row r="2414" spans="1:6">
      <c r="A2414" s="56">
        <v>41125</v>
      </c>
      <c r="B2414" s="55">
        <v>3.3180999999999998</v>
      </c>
      <c r="C2414" s="55">
        <v>3.5289000000000001</v>
      </c>
      <c r="D2414" s="55">
        <v>3.3045</v>
      </c>
      <c r="E2414" s="55">
        <v>3.5425</v>
      </c>
      <c r="F2414" s="55">
        <v>3.4161000000000001</v>
      </c>
    </row>
    <row r="2415" spans="1:6">
      <c r="A2415" s="56">
        <v>41126</v>
      </c>
      <c r="B2415" s="55">
        <v>3.3180999999999998</v>
      </c>
      <c r="C2415" s="55">
        <v>3.5289000000000001</v>
      </c>
      <c r="D2415" s="55">
        <v>3.3045</v>
      </c>
      <c r="E2415" s="55">
        <v>3.5425</v>
      </c>
      <c r="F2415" s="55">
        <v>3.4161000000000001</v>
      </c>
    </row>
    <row r="2416" spans="1:6">
      <c r="A2416" s="56">
        <v>41127</v>
      </c>
      <c r="B2416" s="55">
        <v>3.2964000000000002</v>
      </c>
      <c r="C2416" s="55">
        <v>3.5059</v>
      </c>
      <c r="D2416" s="55">
        <v>3.2829000000000002</v>
      </c>
      <c r="E2416" s="55">
        <v>3.5194000000000001</v>
      </c>
      <c r="F2416" s="55">
        <v>3.4108000000000001</v>
      </c>
    </row>
    <row r="2417" spans="1:6">
      <c r="A2417" s="56">
        <v>41128</v>
      </c>
      <c r="B2417" s="55">
        <v>3.2835000000000001</v>
      </c>
      <c r="C2417" s="55">
        <v>3.4922</v>
      </c>
      <c r="D2417" s="55">
        <v>3.27</v>
      </c>
      <c r="E2417" s="55">
        <v>3.5055999999999998</v>
      </c>
      <c r="F2417" s="55">
        <v>3.3708999999999998</v>
      </c>
    </row>
    <row r="2418" spans="1:6">
      <c r="A2418" s="56">
        <v>41129</v>
      </c>
      <c r="B2418" s="55">
        <v>3.3222999999999998</v>
      </c>
      <c r="C2418" s="55">
        <v>3.5333999999999999</v>
      </c>
      <c r="D2418" s="55">
        <v>3.3086000000000002</v>
      </c>
      <c r="E2418" s="55">
        <v>3.5470000000000002</v>
      </c>
      <c r="F2418" s="55">
        <v>3.3675000000000002</v>
      </c>
    </row>
    <row r="2419" spans="1:6">
      <c r="A2419" s="56">
        <v>41130</v>
      </c>
      <c r="B2419" s="55">
        <v>3.2987000000000002</v>
      </c>
      <c r="C2419" s="55">
        <v>3.5083000000000002</v>
      </c>
      <c r="D2419" s="55">
        <v>3.2852000000000001</v>
      </c>
      <c r="E2419" s="55">
        <v>3.5219</v>
      </c>
      <c r="F2419" s="55">
        <v>3.4074</v>
      </c>
    </row>
    <row r="2420" spans="1:6">
      <c r="A2420" s="56">
        <v>41131</v>
      </c>
      <c r="B2420" s="55">
        <v>3.3048999999999999</v>
      </c>
      <c r="C2420" s="55">
        <v>3.5148999999999999</v>
      </c>
      <c r="D2420" s="55">
        <v>3.2913999999999999</v>
      </c>
      <c r="E2420" s="55">
        <v>3.5285000000000002</v>
      </c>
      <c r="F2420" s="55">
        <v>3.3816000000000002</v>
      </c>
    </row>
    <row r="2421" spans="1:6">
      <c r="A2421" s="56">
        <v>41132</v>
      </c>
      <c r="B2421" s="55">
        <v>3.3048999999999999</v>
      </c>
      <c r="C2421" s="55">
        <v>3.5148999999999999</v>
      </c>
      <c r="D2421" s="55">
        <v>3.2913999999999999</v>
      </c>
      <c r="E2421" s="55">
        <v>3.5285000000000002</v>
      </c>
      <c r="F2421" s="55">
        <v>3.3816000000000002</v>
      </c>
    </row>
    <row r="2422" spans="1:6">
      <c r="A2422" s="56">
        <v>41133</v>
      </c>
      <c r="B2422" s="55">
        <v>3.3048999999999999</v>
      </c>
      <c r="C2422" s="55">
        <v>3.5148999999999999</v>
      </c>
      <c r="D2422" s="55">
        <v>3.2913999999999999</v>
      </c>
      <c r="E2422" s="55">
        <v>3.5285000000000002</v>
      </c>
      <c r="F2422" s="55">
        <v>3.3816000000000002</v>
      </c>
    </row>
    <row r="2423" spans="1:6">
      <c r="A2423" s="56">
        <v>41134</v>
      </c>
      <c r="B2423" s="55">
        <v>3.3129</v>
      </c>
      <c r="C2423" s="55">
        <v>3.5234000000000001</v>
      </c>
      <c r="D2423" s="55">
        <v>3.2993000000000001</v>
      </c>
      <c r="E2423" s="55">
        <v>3.5369999999999999</v>
      </c>
      <c r="F2423" s="55">
        <v>3.3948999999999998</v>
      </c>
    </row>
    <row r="2424" spans="1:6">
      <c r="A2424" s="56">
        <v>41135</v>
      </c>
      <c r="B2424" s="55">
        <v>3.3182999999999998</v>
      </c>
      <c r="C2424" s="55">
        <v>3.5291000000000001</v>
      </c>
      <c r="D2424" s="55">
        <v>3.3047</v>
      </c>
      <c r="E2424" s="55">
        <v>3.5427</v>
      </c>
      <c r="F2424" s="55">
        <v>3.3988999999999998</v>
      </c>
    </row>
    <row r="2425" spans="1:6">
      <c r="A2425" s="56">
        <v>41136</v>
      </c>
      <c r="B2425" s="55">
        <v>3.3182999999999998</v>
      </c>
      <c r="C2425" s="55">
        <v>3.5291000000000001</v>
      </c>
      <c r="D2425" s="55">
        <v>3.3047</v>
      </c>
      <c r="E2425" s="55">
        <v>3.5427</v>
      </c>
      <c r="F2425" s="55">
        <v>3.3988999999999998</v>
      </c>
    </row>
    <row r="2426" spans="1:6">
      <c r="A2426" s="56">
        <v>41137</v>
      </c>
      <c r="B2426" s="55">
        <v>3.3172000000000001</v>
      </c>
      <c r="C2426" s="55">
        <v>3.528</v>
      </c>
      <c r="D2426" s="55">
        <v>3.3035999999999999</v>
      </c>
      <c r="E2426" s="55">
        <v>3.5415999999999999</v>
      </c>
      <c r="F2426" s="55">
        <v>3.4047999999999998</v>
      </c>
    </row>
    <row r="2427" spans="1:6">
      <c r="A2427" s="56">
        <v>41138</v>
      </c>
      <c r="B2427" s="55">
        <v>3.2999000000000001</v>
      </c>
      <c r="C2427" s="55">
        <v>3.5095999999999998</v>
      </c>
      <c r="D2427" s="55">
        <v>3.2863000000000002</v>
      </c>
      <c r="E2427" s="55">
        <v>3.5230999999999999</v>
      </c>
      <c r="F2427" s="55">
        <v>3.3997999999999999</v>
      </c>
    </row>
    <row r="2428" spans="1:6">
      <c r="A2428" s="56">
        <v>41139</v>
      </c>
      <c r="B2428" s="55">
        <v>3.2999000000000001</v>
      </c>
      <c r="C2428" s="55">
        <v>3.5095999999999998</v>
      </c>
      <c r="D2428" s="55">
        <v>3.2863000000000002</v>
      </c>
      <c r="E2428" s="55">
        <v>3.5230999999999999</v>
      </c>
      <c r="F2428" s="55">
        <v>3.3997999999999999</v>
      </c>
    </row>
    <row r="2429" spans="1:6">
      <c r="A2429" s="56">
        <v>41140</v>
      </c>
      <c r="B2429" s="55">
        <v>3.2999000000000001</v>
      </c>
      <c r="C2429" s="55">
        <v>3.5095999999999998</v>
      </c>
      <c r="D2429" s="55">
        <v>3.2863000000000002</v>
      </c>
      <c r="E2429" s="55">
        <v>3.5230999999999999</v>
      </c>
      <c r="F2429" s="55">
        <v>3.3997999999999999</v>
      </c>
    </row>
    <row r="2430" spans="1:6">
      <c r="A2430" s="56">
        <v>41141</v>
      </c>
      <c r="B2430" s="55">
        <v>3.3075000000000001</v>
      </c>
      <c r="C2430" s="55">
        <v>3.5177</v>
      </c>
      <c r="D2430" s="55">
        <v>3.2938999999999998</v>
      </c>
      <c r="E2430" s="55">
        <v>3.5312000000000001</v>
      </c>
      <c r="F2430" s="55">
        <v>3.3868</v>
      </c>
    </row>
    <row r="2431" spans="1:6">
      <c r="A2431" s="56">
        <v>41142</v>
      </c>
      <c r="B2431" s="55">
        <v>3.3014000000000001</v>
      </c>
      <c r="C2431" s="55">
        <v>3.5112000000000001</v>
      </c>
      <c r="D2431" s="55">
        <v>3.2877999999999998</v>
      </c>
      <c r="E2431" s="55">
        <v>3.5247000000000002</v>
      </c>
      <c r="F2431" s="55">
        <v>3.3871000000000002</v>
      </c>
    </row>
    <row r="2432" spans="1:6">
      <c r="A2432" s="56">
        <v>41143</v>
      </c>
      <c r="B2432" s="55">
        <v>3.3170999999999999</v>
      </c>
      <c r="C2432" s="55">
        <v>3.5278999999999998</v>
      </c>
      <c r="D2432" s="55">
        <v>3.3035000000000001</v>
      </c>
      <c r="E2432" s="55">
        <v>3.5415000000000001</v>
      </c>
      <c r="F2432" s="55">
        <v>3.3874</v>
      </c>
    </row>
    <row r="2433" spans="1:6">
      <c r="A2433" s="56">
        <v>41144</v>
      </c>
      <c r="B2433" s="55">
        <v>3.3109999999999999</v>
      </c>
      <c r="C2433" s="55">
        <v>3.5213999999999999</v>
      </c>
      <c r="D2433" s="55">
        <v>3.2974999999999999</v>
      </c>
      <c r="E2433" s="55">
        <v>3.5350000000000001</v>
      </c>
      <c r="F2433" s="55">
        <v>3.3908</v>
      </c>
    </row>
    <row r="2434" spans="1:6">
      <c r="A2434" s="56">
        <v>41145</v>
      </c>
      <c r="B2434" s="55">
        <v>3.3260999999999998</v>
      </c>
      <c r="C2434" s="55">
        <v>3.5375000000000001</v>
      </c>
      <c r="D2434" s="55">
        <v>3.3125</v>
      </c>
      <c r="E2434" s="55">
        <v>3.5510999999999999</v>
      </c>
      <c r="F2434" s="55">
        <v>3.3938999999999999</v>
      </c>
    </row>
    <row r="2435" spans="1:6">
      <c r="A2435" s="56">
        <v>41146</v>
      </c>
      <c r="B2435" s="55">
        <v>3.3260999999999998</v>
      </c>
      <c r="C2435" s="55">
        <v>3.5375000000000001</v>
      </c>
      <c r="D2435" s="55">
        <v>3.3125</v>
      </c>
      <c r="E2435" s="55">
        <v>3.5510999999999999</v>
      </c>
      <c r="F2435" s="55">
        <v>3.3938999999999999</v>
      </c>
    </row>
    <row r="2436" spans="1:6">
      <c r="A2436" s="56">
        <v>41147</v>
      </c>
      <c r="B2436" s="55">
        <v>3.3260999999999998</v>
      </c>
      <c r="C2436" s="55">
        <v>3.5375000000000001</v>
      </c>
      <c r="D2436" s="55">
        <v>3.3125</v>
      </c>
      <c r="E2436" s="55">
        <v>3.5510999999999999</v>
      </c>
      <c r="F2436" s="55">
        <v>3.3938999999999999</v>
      </c>
    </row>
    <row r="2437" spans="1:6">
      <c r="A2437" s="56">
        <v>41148</v>
      </c>
      <c r="B2437" s="55">
        <v>3.3258000000000001</v>
      </c>
      <c r="C2437" s="55">
        <v>3.5371000000000001</v>
      </c>
      <c r="D2437" s="55">
        <v>3.3121999999999998</v>
      </c>
      <c r="E2437" s="55">
        <v>3.5508000000000002</v>
      </c>
      <c r="F2437" s="55">
        <v>3.4146999999999998</v>
      </c>
    </row>
    <row r="2438" spans="1:6">
      <c r="A2438" s="56">
        <v>41149</v>
      </c>
      <c r="B2438" s="55">
        <v>3.3212999999999999</v>
      </c>
      <c r="C2438" s="55">
        <v>3.5323000000000002</v>
      </c>
      <c r="D2438" s="55">
        <v>3.3077000000000001</v>
      </c>
      <c r="E2438" s="55">
        <v>3.5459999999999998</v>
      </c>
      <c r="F2438" s="55">
        <v>3.3959000000000001</v>
      </c>
    </row>
    <row r="2439" spans="1:6">
      <c r="A2439" s="56">
        <v>41150</v>
      </c>
      <c r="B2439" s="55">
        <v>3.3822000000000001</v>
      </c>
      <c r="C2439" s="55">
        <v>3.5972</v>
      </c>
      <c r="D2439" s="55">
        <v>3.3683999999999998</v>
      </c>
      <c r="E2439" s="55">
        <v>3.6110000000000002</v>
      </c>
      <c r="F2439" s="55">
        <v>3.4091</v>
      </c>
    </row>
    <row r="2440" spans="1:6">
      <c r="A2440" s="56">
        <v>41151</v>
      </c>
      <c r="B2440" s="55">
        <v>3.3862999999999999</v>
      </c>
      <c r="C2440" s="55">
        <v>3.6015000000000001</v>
      </c>
      <c r="D2440" s="55">
        <v>3.3723999999999998</v>
      </c>
      <c r="E2440" s="55">
        <v>3.6154000000000002</v>
      </c>
      <c r="F2440" s="55">
        <v>3.4592000000000001</v>
      </c>
    </row>
    <row r="2441" spans="1:6">
      <c r="A2441" s="56">
        <v>41152</v>
      </c>
      <c r="B2441" s="55">
        <v>3.3963000000000001</v>
      </c>
      <c r="C2441" s="55">
        <v>3.6120999999999999</v>
      </c>
      <c r="D2441" s="55">
        <v>3.3824000000000001</v>
      </c>
      <c r="E2441" s="55">
        <v>3.6259999999999999</v>
      </c>
      <c r="F2441" s="55">
        <v>3.4910999999999999</v>
      </c>
    </row>
    <row r="2442" spans="1:6">
      <c r="A2442" s="56">
        <v>41153</v>
      </c>
      <c r="B2442" s="55">
        <v>3.3963000000000001</v>
      </c>
      <c r="C2442" s="55">
        <v>3.6120999999999999</v>
      </c>
      <c r="D2442" s="55">
        <v>3.3824000000000001</v>
      </c>
      <c r="E2442" s="55">
        <v>3.6259999999999999</v>
      </c>
      <c r="F2442" s="55">
        <v>3.4910999999999999</v>
      </c>
    </row>
    <row r="2443" spans="1:6">
      <c r="A2443" s="56">
        <v>41154</v>
      </c>
      <c r="B2443" s="55">
        <v>3.3963000000000001</v>
      </c>
      <c r="C2443" s="55">
        <v>3.6120999999999999</v>
      </c>
      <c r="D2443" s="55">
        <v>3.3824000000000001</v>
      </c>
      <c r="E2443" s="55">
        <v>3.6259999999999999</v>
      </c>
      <c r="F2443" s="55">
        <v>3.4910999999999999</v>
      </c>
    </row>
    <row r="2444" spans="1:6">
      <c r="A2444" s="56">
        <v>41155</v>
      </c>
      <c r="B2444" s="55">
        <v>3.3956</v>
      </c>
      <c r="C2444" s="55">
        <v>3.6114000000000002</v>
      </c>
      <c r="D2444" s="55">
        <v>3.3816999999999999</v>
      </c>
      <c r="E2444" s="55">
        <v>3.6253000000000002</v>
      </c>
      <c r="F2444" s="55">
        <v>3.4839000000000002</v>
      </c>
    </row>
    <row r="2445" spans="1:6">
      <c r="A2445" s="56">
        <v>41156</v>
      </c>
      <c r="B2445" s="55">
        <v>3.4034</v>
      </c>
      <c r="C2445" s="55">
        <v>3.6196000000000002</v>
      </c>
      <c r="D2445" s="55">
        <v>3.3894000000000002</v>
      </c>
      <c r="E2445" s="55">
        <v>3.6335999999999999</v>
      </c>
      <c r="F2445" s="55">
        <v>3.4958</v>
      </c>
    </row>
    <row r="2446" spans="1:6">
      <c r="A2446" s="56">
        <v>41157</v>
      </c>
      <c r="B2446" s="55">
        <v>3.4108999999999998</v>
      </c>
      <c r="C2446" s="55">
        <v>3.6276000000000002</v>
      </c>
      <c r="D2446" s="55">
        <v>3.3969</v>
      </c>
      <c r="E2446" s="55">
        <v>3.6415999999999999</v>
      </c>
      <c r="F2446" s="55">
        <v>3.4925999999999999</v>
      </c>
    </row>
    <row r="2447" spans="1:6">
      <c r="A2447" s="56">
        <v>41158</v>
      </c>
      <c r="B2447" s="55">
        <v>3.3851</v>
      </c>
      <c r="C2447" s="55">
        <v>3.6002000000000001</v>
      </c>
      <c r="D2447" s="55">
        <v>3.3712</v>
      </c>
      <c r="E2447" s="55">
        <v>3.6141000000000001</v>
      </c>
      <c r="F2447" s="55">
        <v>3.5095999999999998</v>
      </c>
    </row>
    <row r="2448" spans="1:6">
      <c r="A2448" s="56">
        <v>41159</v>
      </c>
      <c r="B2448" s="55">
        <v>3.3424999999999998</v>
      </c>
      <c r="C2448" s="55">
        <v>3.5548999999999999</v>
      </c>
      <c r="D2448" s="55">
        <v>3.3288000000000002</v>
      </c>
      <c r="E2448" s="55">
        <v>3.5686</v>
      </c>
      <c r="F2448" s="55">
        <v>3.4508000000000001</v>
      </c>
    </row>
    <row r="2449" spans="1:6">
      <c r="A2449" s="56">
        <v>41160</v>
      </c>
      <c r="B2449" s="55">
        <v>3.3424999999999998</v>
      </c>
      <c r="C2449" s="55">
        <v>3.5548999999999999</v>
      </c>
      <c r="D2449" s="55">
        <v>3.3288000000000002</v>
      </c>
      <c r="E2449" s="55">
        <v>3.5686</v>
      </c>
      <c r="F2449" s="55">
        <v>3.4508000000000001</v>
      </c>
    </row>
    <row r="2450" spans="1:6">
      <c r="A2450" s="56">
        <v>41161</v>
      </c>
      <c r="B2450" s="55">
        <v>3.3424999999999998</v>
      </c>
      <c r="C2450" s="55">
        <v>3.5548999999999999</v>
      </c>
      <c r="D2450" s="55">
        <v>3.3288000000000002</v>
      </c>
      <c r="E2450" s="55">
        <v>3.5686</v>
      </c>
      <c r="F2450" s="55">
        <v>3.4508000000000001</v>
      </c>
    </row>
    <row r="2451" spans="1:6">
      <c r="A2451" s="56">
        <v>41162</v>
      </c>
      <c r="B2451" s="55">
        <v>3.3138999999999998</v>
      </c>
      <c r="C2451" s="55">
        <v>3.5245000000000002</v>
      </c>
      <c r="D2451" s="55">
        <v>3.3003</v>
      </c>
      <c r="E2451" s="55">
        <v>3.5381</v>
      </c>
      <c r="F2451" s="55">
        <v>3.4070999999999998</v>
      </c>
    </row>
    <row r="2452" spans="1:6">
      <c r="A2452" s="56">
        <v>41163</v>
      </c>
      <c r="B2452" s="55">
        <v>3.3283</v>
      </c>
      <c r="C2452" s="55">
        <v>3.5398000000000001</v>
      </c>
      <c r="D2452" s="55">
        <v>3.3147000000000002</v>
      </c>
      <c r="E2452" s="55">
        <v>3.5535000000000001</v>
      </c>
      <c r="F2452" s="55">
        <v>3.3971</v>
      </c>
    </row>
    <row r="2453" spans="1:6">
      <c r="A2453" s="56">
        <v>41164</v>
      </c>
      <c r="B2453" s="55">
        <v>3.2890999999999999</v>
      </c>
      <c r="C2453" s="55">
        <v>3.4981</v>
      </c>
      <c r="D2453" s="55">
        <v>3.2755999999999998</v>
      </c>
      <c r="E2453" s="55">
        <v>3.5114999999999998</v>
      </c>
      <c r="F2453" s="55">
        <v>3.4022999999999999</v>
      </c>
    </row>
    <row r="2454" spans="1:6">
      <c r="A2454" s="56">
        <v>41165</v>
      </c>
      <c r="B2454" s="55">
        <v>3.2989000000000002</v>
      </c>
      <c r="C2454" s="55">
        <v>3.5085000000000002</v>
      </c>
      <c r="D2454" s="55">
        <v>3.2854000000000001</v>
      </c>
      <c r="E2454" s="55">
        <v>3.5219999999999998</v>
      </c>
      <c r="F2454" s="55">
        <v>3.3748999999999998</v>
      </c>
    </row>
    <row r="2455" spans="1:6">
      <c r="A2455" s="56">
        <v>41166</v>
      </c>
      <c r="B2455" s="55">
        <v>3.2606999999999999</v>
      </c>
      <c r="C2455" s="55">
        <v>3.4679000000000002</v>
      </c>
      <c r="D2455" s="55">
        <v>3.2473000000000001</v>
      </c>
      <c r="E2455" s="55">
        <v>3.4813000000000001</v>
      </c>
      <c r="F2455" s="55">
        <v>3.3963000000000001</v>
      </c>
    </row>
    <row r="2456" spans="1:6">
      <c r="A2456" s="56">
        <v>41167</v>
      </c>
      <c r="B2456" s="55">
        <v>3.2606999999999999</v>
      </c>
      <c r="C2456" s="55">
        <v>3.4679000000000002</v>
      </c>
      <c r="D2456" s="55">
        <v>3.2473000000000001</v>
      </c>
      <c r="E2456" s="55">
        <v>3.4813000000000001</v>
      </c>
      <c r="F2456" s="55">
        <v>3.3963000000000001</v>
      </c>
    </row>
    <row r="2457" spans="1:6">
      <c r="A2457" s="56">
        <v>41168</v>
      </c>
      <c r="B2457" s="55">
        <v>3.2606999999999999</v>
      </c>
      <c r="C2457" s="55">
        <v>3.4679000000000002</v>
      </c>
      <c r="D2457" s="55">
        <v>3.2473000000000001</v>
      </c>
      <c r="E2457" s="55">
        <v>3.4813000000000001</v>
      </c>
      <c r="F2457" s="55">
        <v>3.3963000000000001</v>
      </c>
    </row>
    <row r="2458" spans="1:6">
      <c r="A2458" s="56">
        <v>41169</v>
      </c>
      <c r="B2458" s="55">
        <v>3.2618</v>
      </c>
      <c r="C2458" s="55">
        <v>3.4691000000000001</v>
      </c>
      <c r="D2458" s="55">
        <v>3.2484000000000002</v>
      </c>
      <c r="E2458" s="55">
        <v>3.4824999999999999</v>
      </c>
      <c r="F2458" s="55">
        <v>3.3378999999999999</v>
      </c>
    </row>
    <row r="2459" spans="1:6">
      <c r="A2459" s="56">
        <v>41170</v>
      </c>
      <c r="B2459" s="55">
        <v>3.2957999999999998</v>
      </c>
      <c r="C2459" s="55">
        <v>3.5051999999999999</v>
      </c>
      <c r="D2459" s="55">
        <v>3.2823000000000002</v>
      </c>
      <c r="E2459" s="55">
        <v>3.5186999999999999</v>
      </c>
      <c r="F2459" s="55">
        <v>3.3628</v>
      </c>
    </row>
    <row r="2460" spans="1:6">
      <c r="A2460" s="56">
        <v>41171</v>
      </c>
      <c r="B2460" s="55">
        <v>3.3127</v>
      </c>
      <c r="C2460" s="55">
        <v>3.5232000000000001</v>
      </c>
      <c r="D2460" s="55">
        <v>3.2991000000000001</v>
      </c>
      <c r="E2460" s="55">
        <v>3.5367999999999999</v>
      </c>
      <c r="F2460" s="55">
        <v>3.4011999999999998</v>
      </c>
    </row>
    <row r="2461" spans="1:6">
      <c r="A2461" s="56">
        <v>41172</v>
      </c>
      <c r="B2461" s="55">
        <v>3.3712</v>
      </c>
      <c r="C2461" s="55">
        <v>3.5853999999999999</v>
      </c>
      <c r="D2461" s="55">
        <v>3.3573</v>
      </c>
      <c r="E2461" s="55">
        <v>3.5992000000000002</v>
      </c>
      <c r="F2461" s="55">
        <v>3.4075000000000002</v>
      </c>
    </row>
    <row r="2462" spans="1:6">
      <c r="A2462" s="56">
        <v>41173</v>
      </c>
      <c r="B2462" s="55">
        <v>3.3405</v>
      </c>
      <c r="C2462" s="55">
        <v>3.5528</v>
      </c>
      <c r="D2462" s="55">
        <v>3.3268</v>
      </c>
      <c r="E2462" s="55">
        <v>3.5665</v>
      </c>
      <c r="F2462" s="55">
        <v>3.444</v>
      </c>
    </row>
    <row r="2463" spans="1:6">
      <c r="A2463" s="56">
        <v>41174</v>
      </c>
      <c r="B2463" s="55">
        <v>3.3405</v>
      </c>
      <c r="C2463" s="55">
        <v>3.5528</v>
      </c>
      <c r="D2463" s="55">
        <v>3.3268</v>
      </c>
      <c r="E2463" s="55">
        <v>3.5665</v>
      </c>
      <c r="F2463" s="55">
        <v>3.444</v>
      </c>
    </row>
    <row r="2464" spans="1:6">
      <c r="A2464" s="56">
        <v>41175</v>
      </c>
      <c r="B2464" s="55">
        <v>3.3405</v>
      </c>
      <c r="C2464" s="55">
        <v>3.5528</v>
      </c>
      <c r="D2464" s="55">
        <v>3.3268</v>
      </c>
      <c r="E2464" s="55">
        <v>3.5665</v>
      </c>
      <c r="F2464" s="55">
        <v>3.444</v>
      </c>
    </row>
    <row r="2465" spans="1:6">
      <c r="A2465" s="56">
        <v>41176</v>
      </c>
      <c r="B2465" s="55">
        <v>3.3389000000000002</v>
      </c>
      <c r="C2465" s="55">
        <v>3.5510999999999999</v>
      </c>
      <c r="D2465" s="55">
        <v>3.3252000000000002</v>
      </c>
      <c r="E2465" s="55">
        <v>3.5648</v>
      </c>
      <c r="F2465" s="55">
        <v>3.4125999999999999</v>
      </c>
    </row>
    <row r="2466" spans="1:6">
      <c r="A2466" s="56">
        <v>41177</v>
      </c>
      <c r="B2466" s="55">
        <v>3.3479000000000001</v>
      </c>
      <c r="C2466" s="55">
        <v>3.5606</v>
      </c>
      <c r="D2466" s="55">
        <v>3.3342000000000001</v>
      </c>
      <c r="E2466" s="55">
        <v>3.5743999999999998</v>
      </c>
      <c r="F2466" s="55">
        <v>3.4356</v>
      </c>
    </row>
    <row r="2467" spans="1:6">
      <c r="A2467" s="56">
        <v>41178</v>
      </c>
      <c r="B2467" s="55">
        <v>3.3489</v>
      </c>
      <c r="C2467" s="55">
        <v>3.5617000000000001</v>
      </c>
      <c r="D2467" s="55">
        <v>3.3351999999999999</v>
      </c>
      <c r="E2467" s="55">
        <v>3.5754000000000001</v>
      </c>
      <c r="F2467" s="55">
        <v>3.4300999999999999</v>
      </c>
    </row>
    <row r="2468" spans="1:6">
      <c r="A2468" s="56">
        <v>41179</v>
      </c>
      <c r="B2468" s="55">
        <v>3.3420000000000001</v>
      </c>
      <c r="C2468" s="55">
        <v>3.5543</v>
      </c>
      <c r="D2468" s="55">
        <v>3.3283</v>
      </c>
      <c r="E2468" s="55">
        <v>3.5680000000000001</v>
      </c>
      <c r="F2468" s="55">
        <v>3.4251</v>
      </c>
    </row>
    <row r="2469" spans="1:6">
      <c r="A2469" s="56">
        <v>41180</v>
      </c>
      <c r="B2469" s="55">
        <v>3.3252000000000002</v>
      </c>
      <c r="C2469" s="55">
        <v>3.5365000000000002</v>
      </c>
      <c r="D2469" s="55">
        <v>3.3115999999999999</v>
      </c>
      <c r="E2469" s="55">
        <v>3.5501</v>
      </c>
      <c r="F2469" s="55">
        <v>3.4342000000000001</v>
      </c>
    </row>
    <row r="2470" spans="1:6">
      <c r="A2470" s="56">
        <v>41181</v>
      </c>
      <c r="B2470" s="55">
        <v>3.3252000000000002</v>
      </c>
      <c r="C2470" s="55">
        <v>3.5365000000000002</v>
      </c>
      <c r="D2470" s="55">
        <v>3.3115999999999999</v>
      </c>
      <c r="E2470" s="55">
        <v>3.5501</v>
      </c>
      <c r="F2470" s="55">
        <v>3.4342000000000001</v>
      </c>
    </row>
    <row r="2471" spans="1:6">
      <c r="A2471" s="56">
        <v>41182</v>
      </c>
      <c r="B2471" s="55">
        <v>3.3252000000000002</v>
      </c>
      <c r="C2471" s="55">
        <v>3.5365000000000002</v>
      </c>
      <c r="D2471" s="55">
        <v>3.3115999999999999</v>
      </c>
      <c r="E2471" s="55">
        <v>3.5501</v>
      </c>
      <c r="F2471" s="55">
        <v>3.4342000000000001</v>
      </c>
    </row>
    <row r="2472" spans="1:6">
      <c r="A2472" s="56">
        <v>41183</v>
      </c>
      <c r="B2472" s="55">
        <v>3.3620000000000001</v>
      </c>
      <c r="C2472" s="55">
        <v>3.5720000000000001</v>
      </c>
      <c r="D2472" s="55">
        <v>3.3119000000000001</v>
      </c>
      <c r="E2472" s="55">
        <v>3.5855999999999999</v>
      </c>
      <c r="F2472" s="55">
        <v>3.4007999999999998</v>
      </c>
    </row>
    <row r="2473" spans="1:6">
      <c r="A2473" s="56">
        <v>41184</v>
      </c>
      <c r="B2473" s="55">
        <v>3.3454000000000002</v>
      </c>
      <c r="C2473" s="55">
        <v>3.5543</v>
      </c>
      <c r="D2473" s="55">
        <v>3.2955000000000001</v>
      </c>
      <c r="E2473" s="55">
        <v>3.5746000000000002</v>
      </c>
      <c r="F2473" s="55">
        <v>3.3925000000000001</v>
      </c>
    </row>
    <row r="2474" spans="1:6">
      <c r="A2474" s="56">
        <v>41185</v>
      </c>
      <c r="B2474" s="55">
        <v>3.3515999999999999</v>
      </c>
      <c r="C2474" s="55">
        <v>3.5644</v>
      </c>
      <c r="D2474" s="55">
        <v>3.3033000000000001</v>
      </c>
      <c r="E2474" s="55">
        <v>3.5831</v>
      </c>
      <c r="F2474" s="55">
        <v>3.3982000000000001</v>
      </c>
    </row>
    <row r="2475" spans="1:6">
      <c r="A2475" s="56">
        <v>41186</v>
      </c>
      <c r="B2475" s="55">
        <v>3.3191000000000002</v>
      </c>
      <c r="C2475" s="55">
        <v>3.5301999999999998</v>
      </c>
      <c r="D2475" s="55">
        <v>3.2991999999999999</v>
      </c>
      <c r="E2475" s="55">
        <v>3.55</v>
      </c>
      <c r="F2475" s="55">
        <v>3.4043999999999999</v>
      </c>
    </row>
    <row r="2476" spans="1:6">
      <c r="A2476" s="56">
        <v>41187</v>
      </c>
      <c r="B2476" s="55">
        <v>3.3260000000000001</v>
      </c>
      <c r="C2476" s="55">
        <v>3.5375000000000001</v>
      </c>
      <c r="D2476" s="55">
        <v>3.3060999999999998</v>
      </c>
      <c r="E2476" s="55">
        <v>3.5575000000000001</v>
      </c>
      <c r="F2476" s="55">
        <v>3.3767999999999998</v>
      </c>
    </row>
    <row r="2477" spans="1:6">
      <c r="A2477" s="56">
        <v>41188</v>
      </c>
      <c r="B2477" s="55">
        <v>3.3260000000000001</v>
      </c>
      <c r="C2477" s="55">
        <v>3.5375000000000001</v>
      </c>
      <c r="D2477" s="55">
        <v>3.3060999999999998</v>
      </c>
      <c r="E2477" s="55">
        <v>3.5575000000000001</v>
      </c>
      <c r="F2477" s="55">
        <v>3.3767999999999998</v>
      </c>
    </row>
    <row r="2478" spans="1:6">
      <c r="A2478" s="56">
        <v>41189</v>
      </c>
      <c r="B2478" s="55">
        <v>3.3260000000000001</v>
      </c>
      <c r="C2478" s="55">
        <v>3.5375000000000001</v>
      </c>
      <c r="D2478" s="55">
        <v>3.3060999999999998</v>
      </c>
      <c r="E2478" s="55">
        <v>3.5575000000000001</v>
      </c>
      <c r="F2478" s="55">
        <v>3.3767999999999998</v>
      </c>
    </row>
    <row r="2479" spans="1:6">
      <c r="A2479" s="56">
        <v>41190</v>
      </c>
      <c r="B2479" s="55">
        <v>3.3170999999999999</v>
      </c>
      <c r="C2479" s="55">
        <v>3.5280999999999998</v>
      </c>
      <c r="D2479" s="55">
        <v>3.2972999999999999</v>
      </c>
      <c r="E2479" s="55">
        <v>3.548</v>
      </c>
      <c r="F2479" s="55">
        <v>3.3649</v>
      </c>
    </row>
    <row r="2480" spans="1:6">
      <c r="A2480" s="56">
        <v>41191</v>
      </c>
      <c r="B2480" s="55">
        <v>3.3029000000000002</v>
      </c>
      <c r="C2480" s="55">
        <v>3.5129000000000001</v>
      </c>
      <c r="D2480" s="55">
        <v>3.2831000000000001</v>
      </c>
      <c r="E2480" s="55">
        <v>3.5327000000000002</v>
      </c>
      <c r="F2480" s="55">
        <v>3.3679000000000001</v>
      </c>
    </row>
    <row r="2481" spans="1:6">
      <c r="A2481" s="56">
        <v>41192</v>
      </c>
      <c r="B2481" s="55">
        <v>3.3182999999999998</v>
      </c>
      <c r="C2481" s="55">
        <v>3.5293000000000001</v>
      </c>
      <c r="D2481" s="55">
        <v>3.2984</v>
      </c>
      <c r="E2481" s="55">
        <v>3.5491999999999999</v>
      </c>
      <c r="F2481" s="55">
        <v>3.3613</v>
      </c>
    </row>
    <row r="2482" spans="1:6">
      <c r="A2482" s="56">
        <v>41193</v>
      </c>
      <c r="B2482" s="55">
        <v>3.3435000000000001</v>
      </c>
      <c r="C2482" s="55">
        <v>3.5560999999999998</v>
      </c>
      <c r="D2482" s="55">
        <v>3.3235000000000001</v>
      </c>
      <c r="E2482" s="55">
        <v>3.5760999999999998</v>
      </c>
      <c r="F2482" s="55">
        <v>3.3683000000000001</v>
      </c>
    </row>
    <row r="2483" spans="1:6">
      <c r="A2483" s="56">
        <v>41194</v>
      </c>
      <c r="B2483" s="55">
        <v>3.3331</v>
      </c>
      <c r="C2483" s="55">
        <v>3.5451000000000001</v>
      </c>
      <c r="D2483" s="55">
        <v>3.3130999999999999</v>
      </c>
      <c r="E2483" s="55">
        <v>3.5649999999999999</v>
      </c>
      <c r="F2483" s="55">
        <v>3.3942000000000001</v>
      </c>
    </row>
    <row r="2484" spans="1:6">
      <c r="A2484" s="56">
        <v>41195</v>
      </c>
      <c r="B2484" s="55">
        <v>3.3331</v>
      </c>
      <c r="C2484" s="55">
        <v>3.5451000000000001</v>
      </c>
      <c r="D2484" s="55">
        <v>3.3130999999999999</v>
      </c>
      <c r="E2484" s="55">
        <v>3.5649999999999999</v>
      </c>
      <c r="F2484" s="55">
        <v>3.3942000000000001</v>
      </c>
    </row>
    <row r="2485" spans="1:6">
      <c r="A2485" s="56">
        <v>41196</v>
      </c>
      <c r="B2485" s="55">
        <v>3.3331</v>
      </c>
      <c r="C2485" s="55">
        <v>3.5451000000000001</v>
      </c>
      <c r="D2485" s="55">
        <v>3.3130999999999999</v>
      </c>
      <c r="E2485" s="55">
        <v>3.5649999999999999</v>
      </c>
      <c r="F2485" s="55">
        <v>3.3942000000000001</v>
      </c>
    </row>
    <row r="2486" spans="1:6">
      <c r="A2486" s="56">
        <v>41197</v>
      </c>
      <c r="B2486" s="55">
        <v>3.3456000000000001</v>
      </c>
      <c r="C2486" s="55">
        <v>3.5583999999999998</v>
      </c>
      <c r="D2486" s="55">
        <v>3.3256000000000001</v>
      </c>
      <c r="E2486" s="55">
        <v>3.5783999999999998</v>
      </c>
      <c r="F2486" s="55">
        <v>3.3866000000000001</v>
      </c>
    </row>
    <row r="2487" spans="1:6">
      <c r="A2487" s="56">
        <v>41198</v>
      </c>
      <c r="B2487" s="55">
        <v>3.3290000000000002</v>
      </c>
      <c r="C2487" s="55">
        <v>3.5407000000000002</v>
      </c>
      <c r="D2487" s="55">
        <v>3.3090999999999999</v>
      </c>
      <c r="E2487" s="55">
        <v>3.5607000000000002</v>
      </c>
      <c r="F2487" s="55">
        <v>3.3835000000000002</v>
      </c>
    </row>
    <row r="2488" spans="1:6">
      <c r="A2488" s="56">
        <v>41199</v>
      </c>
      <c r="B2488" s="55">
        <v>3.3308</v>
      </c>
      <c r="C2488" s="55">
        <v>3.5426000000000002</v>
      </c>
      <c r="D2488" s="55">
        <v>3.3108</v>
      </c>
      <c r="E2488" s="55">
        <v>3.5625</v>
      </c>
      <c r="F2488" s="55">
        <v>3.3822000000000001</v>
      </c>
    </row>
    <row r="2489" spans="1:6">
      <c r="A2489" s="56">
        <v>41200</v>
      </c>
      <c r="B2489" s="55">
        <v>3.3336999999999999</v>
      </c>
      <c r="C2489" s="55">
        <v>3.5457000000000001</v>
      </c>
      <c r="D2489" s="55">
        <v>3.3138000000000001</v>
      </c>
      <c r="E2489" s="55">
        <v>3.5657000000000001</v>
      </c>
      <c r="F2489" s="55">
        <v>3.3839000000000001</v>
      </c>
    </row>
    <row r="2490" spans="1:6">
      <c r="A2490" s="56">
        <v>41201</v>
      </c>
      <c r="B2490" s="55">
        <v>3.3439000000000001</v>
      </c>
      <c r="C2490" s="55">
        <v>3.5566</v>
      </c>
      <c r="D2490" s="55">
        <v>3.3239000000000001</v>
      </c>
      <c r="E2490" s="55">
        <v>3.5766</v>
      </c>
      <c r="F2490" s="55">
        <v>3.3927999999999998</v>
      </c>
    </row>
    <row r="2491" spans="1:6">
      <c r="A2491" s="56">
        <v>41202</v>
      </c>
      <c r="B2491" s="55">
        <v>3.3439000000000001</v>
      </c>
      <c r="C2491" s="55">
        <v>3.5566</v>
      </c>
      <c r="D2491" s="55">
        <v>3.3239000000000001</v>
      </c>
      <c r="E2491" s="55">
        <v>3.5766</v>
      </c>
      <c r="F2491" s="55">
        <v>3.3927999999999998</v>
      </c>
    </row>
    <row r="2492" spans="1:6">
      <c r="A2492" s="56">
        <v>41203</v>
      </c>
      <c r="B2492" s="55">
        <v>3.3439000000000001</v>
      </c>
      <c r="C2492" s="55">
        <v>3.5566</v>
      </c>
      <c r="D2492" s="55">
        <v>3.3239000000000001</v>
      </c>
      <c r="E2492" s="55">
        <v>3.5766</v>
      </c>
      <c r="F2492" s="55">
        <v>3.3927999999999998</v>
      </c>
    </row>
    <row r="2493" spans="1:6">
      <c r="A2493" s="56">
        <v>41204</v>
      </c>
      <c r="B2493" s="55">
        <v>3.3441999999999998</v>
      </c>
      <c r="C2493" s="55">
        <v>3.5568</v>
      </c>
      <c r="D2493" s="55">
        <v>3.3241000000000001</v>
      </c>
      <c r="E2493" s="55">
        <v>3.5768</v>
      </c>
      <c r="F2493" s="55">
        <v>3.3996</v>
      </c>
    </row>
    <row r="2494" spans="1:6">
      <c r="A2494" s="56">
        <v>41205</v>
      </c>
      <c r="B2494" s="55">
        <v>3.3477999999999999</v>
      </c>
      <c r="C2494" s="55">
        <v>3.5607000000000002</v>
      </c>
      <c r="D2494" s="55">
        <v>3.3277999999999999</v>
      </c>
      <c r="E2494" s="55">
        <v>3.5807000000000002</v>
      </c>
      <c r="F2494" s="55">
        <v>3.3921000000000001</v>
      </c>
    </row>
    <row r="2495" spans="1:6">
      <c r="A2495" s="56">
        <v>41206</v>
      </c>
      <c r="B2495" s="55">
        <v>3.3616999999999999</v>
      </c>
      <c r="C2495" s="55">
        <v>3.5754999999999999</v>
      </c>
      <c r="D2495" s="55">
        <v>3.3416000000000001</v>
      </c>
      <c r="E2495" s="55">
        <v>3.5956999999999999</v>
      </c>
      <c r="F2495" s="55">
        <v>3.4114</v>
      </c>
    </row>
    <row r="2496" spans="1:6">
      <c r="A2496" s="56">
        <v>41207</v>
      </c>
      <c r="B2496" s="55">
        <v>3.3792</v>
      </c>
      <c r="C2496" s="55">
        <v>3.5941000000000001</v>
      </c>
      <c r="D2496" s="55">
        <v>3.359</v>
      </c>
      <c r="E2496" s="55">
        <v>3.6143000000000001</v>
      </c>
      <c r="F2496" s="55">
        <v>3.4205999999999999</v>
      </c>
    </row>
    <row r="2497" spans="1:6">
      <c r="A2497" s="56">
        <v>41208</v>
      </c>
      <c r="B2497" s="55">
        <v>3.3919999999999999</v>
      </c>
      <c r="C2497" s="55">
        <v>3.6076999999999999</v>
      </c>
      <c r="D2497" s="55">
        <v>3.3717000000000001</v>
      </c>
      <c r="E2497" s="55">
        <v>3.6280000000000001</v>
      </c>
      <c r="F2497" s="55">
        <v>3.4239999999999999</v>
      </c>
    </row>
    <row r="2498" spans="1:6">
      <c r="A2498" s="56">
        <v>41209</v>
      </c>
      <c r="B2498" s="55">
        <v>3.3919999999999999</v>
      </c>
      <c r="C2498" s="55">
        <v>3.6076999999999999</v>
      </c>
      <c r="D2498" s="55">
        <v>3.3717000000000001</v>
      </c>
      <c r="E2498" s="55">
        <v>3.6280000000000001</v>
      </c>
      <c r="F2498" s="55">
        <v>3.4239999999999999</v>
      </c>
    </row>
    <row r="2499" spans="1:6">
      <c r="A2499" s="56">
        <v>41210</v>
      </c>
      <c r="B2499" s="55">
        <v>3.3919999999999999</v>
      </c>
      <c r="C2499" s="55">
        <v>3.6076999999999999</v>
      </c>
      <c r="D2499" s="55">
        <v>3.3717000000000001</v>
      </c>
      <c r="E2499" s="55">
        <v>3.6280000000000001</v>
      </c>
      <c r="F2499" s="55">
        <v>3.4239999999999999</v>
      </c>
    </row>
    <row r="2500" spans="1:6">
      <c r="A2500" s="56">
        <v>41211</v>
      </c>
      <c r="B2500" s="55">
        <v>3.375</v>
      </c>
      <c r="C2500" s="55">
        <v>3.5895999999999999</v>
      </c>
      <c r="D2500" s="55">
        <v>3.3548</v>
      </c>
      <c r="E2500" s="55">
        <v>3.6097999999999999</v>
      </c>
      <c r="F2500" s="55">
        <v>3.4336000000000002</v>
      </c>
    </row>
    <row r="2501" spans="1:6">
      <c r="A2501" s="56">
        <v>41212</v>
      </c>
      <c r="B2501" s="55">
        <v>3.3868999999999998</v>
      </c>
      <c r="C2501" s="55">
        <v>3.6023000000000001</v>
      </c>
      <c r="D2501" s="55">
        <v>3.3666999999999998</v>
      </c>
      <c r="E2501" s="55">
        <v>3.6225999999999998</v>
      </c>
      <c r="F2501" s="55">
        <v>3.431</v>
      </c>
    </row>
    <row r="2502" spans="1:6">
      <c r="A2502" s="56">
        <v>41213</v>
      </c>
      <c r="B2502" s="55">
        <v>3.3706</v>
      </c>
      <c r="C2502" s="55">
        <v>3.5849000000000002</v>
      </c>
      <c r="D2502" s="55">
        <v>3.3504</v>
      </c>
      <c r="E2502" s="55">
        <v>3.6051000000000002</v>
      </c>
      <c r="F2502" s="55">
        <v>3.4279000000000002</v>
      </c>
    </row>
    <row r="2503" spans="1:6">
      <c r="A2503" s="56">
        <v>41214</v>
      </c>
      <c r="B2503" s="55">
        <v>3.3706</v>
      </c>
      <c r="C2503" s="55">
        <v>3.5849000000000002</v>
      </c>
      <c r="D2503" s="55">
        <v>3.3504</v>
      </c>
      <c r="E2503" s="55">
        <v>3.6051000000000002</v>
      </c>
      <c r="F2503" s="55">
        <v>3.4279000000000002</v>
      </c>
    </row>
    <row r="2504" spans="1:6">
      <c r="A2504" s="56">
        <v>41215</v>
      </c>
      <c r="B2504" s="55">
        <v>3.3647</v>
      </c>
      <c r="C2504" s="55">
        <v>3.5785999999999998</v>
      </c>
      <c r="D2504" s="55">
        <v>3.3445</v>
      </c>
      <c r="E2504" s="55">
        <v>3.5988000000000002</v>
      </c>
      <c r="F2504" s="55">
        <v>3.4249000000000001</v>
      </c>
    </row>
    <row r="2505" spans="1:6">
      <c r="A2505" s="56">
        <v>41216</v>
      </c>
      <c r="B2505" s="55">
        <v>3.3647</v>
      </c>
      <c r="C2505" s="55">
        <v>3.5785999999999998</v>
      </c>
      <c r="D2505" s="55">
        <v>3.3445</v>
      </c>
      <c r="E2505" s="55">
        <v>3.5988000000000002</v>
      </c>
      <c r="F2505" s="55">
        <v>3.4249000000000001</v>
      </c>
    </row>
    <row r="2506" spans="1:6">
      <c r="A2506" s="56">
        <v>41217</v>
      </c>
      <c r="B2506" s="55">
        <v>3.3647</v>
      </c>
      <c r="C2506" s="55">
        <v>3.5785999999999998</v>
      </c>
      <c r="D2506" s="55">
        <v>3.3445</v>
      </c>
      <c r="E2506" s="55">
        <v>3.5988000000000002</v>
      </c>
      <c r="F2506" s="55">
        <v>3.4249000000000001</v>
      </c>
    </row>
    <row r="2507" spans="1:6">
      <c r="A2507" s="56">
        <v>41218</v>
      </c>
      <c r="B2507" s="55">
        <v>3.3565999999999998</v>
      </c>
      <c r="C2507" s="55">
        <v>3.57</v>
      </c>
      <c r="D2507" s="55">
        <v>3.3365</v>
      </c>
      <c r="E2507" s="55">
        <v>3.5901000000000001</v>
      </c>
      <c r="F2507" s="55">
        <v>3.4108999999999998</v>
      </c>
    </row>
    <row r="2508" spans="1:6">
      <c r="A2508" s="56">
        <v>41219</v>
      </c>
      <c r="B2508" s="55">
        <v>3.3588</v>
      </c>
      <c r="C2508" s="55">
        <v>3.5724</v>
      </c>
      <c r="D2508" s="55">
        <v>3.3386999999999998</v>
      </c>
      <c r="E2508" s="55">
        <v>3.5924999999999998</v>
      </c>
      <c r="F2508" s="55">
        <v>3.4157999999999999</v>
      </c>
    </row>
    <row r="2509" spans="1:6">
      <c r="A2509" s="56">
        <v>41220</v>
      </c>
      <c r="B2509" s="55">
        <v>3.3584999999999998</v>
      </c>
      <c r="C2509" s="55">
        <v>3.5720000000000001</v>
      </c>
      <c r="D2509" s="55">
        <v>3.3384</v>
      </c>
      <c r="E2509" s="55">
        <v>3.5920999999999998</v>
      </c>
      <c r="F2509" s="55">
        <v>3.4135</v>
      </c>
    </row>
    <row r="2510" spans="1:6">
      <c r="A2510" s="56">
        <v>41221</v>
      </c>
      <c r="B2510" s="55">
        <v>3.3986000000000001</v>
      </c>
      <c r="C2510" s="55">
        <v>3.6143999999999998</v>
      </c>
      <c r="D2510" s="55">
        <v>3.3782000000000001</v>
      </c>
      <c r="E2510" s="55">
        <v>3.6351</v>
      </c>
      <c r="F2510" s="55">
        <v>3.4058000000000002</v>
      </c>
    </row>
    <row r="2511" spans="1:6">
      <c r="A2511" s="56">
        <v>41222</v>
      </c>
      <c r="B2511" s="55">
        <v>3.4043000000000001</v>
      </c>
      <c r="C2511" s="55">
        <v>3.6204999999999998</v>
      </c>
      <c r="D2511" s="55">
        <v>3.3839999999999999</v>
      </c>
      <c r="E2511" s="55">
        <v>3.6412</v>
      </c>
      <c r="F2511" s="55">
        <v>3.4496000000000002</v>
      </c>
    </row>
    <row r="2512" spans="1:6">
      <c r="A2512" s="56">
        <v>41223</v>
      </c>
      <c r="B2512" s="55">
        <v>3.4043000000000001</v>
      </c>
      <c r="C2512" s="55">
        <v>3.6204999999999998</v>
      </c>
      <c r="D2512" s="55">
        <v>3.3839999999999999</v>
      </c>
      <c r="E2512" s="55">
        <v>3.6412</v>
      </c>
      <c r="F2512" s="55">
        <v>3.4496000000000002</v>
      </c>
    </row>
    <row r="2513" spans="1:6">
      <c r="A2513" s="56">
        <v>41224</v>
      </c>
      <c r="B2513" s="55">
        <v>3.4043000000000001</v>
      </c>
      <c r="C2513" s="55">
        <v>3.6204999999999998</v>
      </c>
      <c r="D2513" s="55">
        <v>3.3839999999999999</v>
      </c>
      <c r="E2513" s="55">
        <v>3.6412</v>
      </c>
      <c r="F2513" s="55">
        <v>3.4496000000000002</v>
      </c>
    </row>
    <row r="2514" spans="1:6">
      <c r="A2514" s="56">
        <v>41225</v>
      </c>
      <c r="B2514" s="55">
        <v>3.3976000000000002</v>
      </c>
      <c r="C2514" s="55">
        <v>3.613</v>
      </c>
      <c r="D2514" s="55">
        <v>3.3773</v>
      </c>
      <c r="E2514" s="55">
        <v>3.6339999999999999</v>
      </c>
      <c r="F2514" s="55">
        <v>3.4418000000000002</v>
      </c>
    </row>
    <row r="2515" spans="1:6">
      <c r="A2515" s="56">
        <v>41226</v>
      </c>
      <c r="B2515" s="55">
        <v>3.4079999999999999</v>
      </c>
      <c r="C2515" s="55">
        <v>3.6240000000000001</v>
      </c>
      <c r="D2515" s="55">
        <v>3.3875999999999999</v>
      </c>
      <c r="E2515" s="55">
        <v>3.6450999999999998</v>
      </c>
      <c r="F2515" s="55">
        <v>3.4565000000000001</v>
      </c>
    </row>
    <row r="2516" spans="1:6">
      <c r="A2516" s="56">
        <v>41227</v>
      </c>
      <c r="B2516" s="55">
        <v>3.4241999999999999</v>
      </c>
      <c r="C2516" s="55">
        <v>3.6412</v>
      </c>
      <c r="D2516" s="55">
        <v>3.4037000000000002</v>
      </c>
      <c r="E2516" s="55">
        <v>3.6623999999999999</v>
      </c>
      <c r="F2516" s="55">
        <v>3.4687999999999999</v>
      </c>
    </row>
    <row r="2517" spans="1:6">
      <c r="A2517" s="56">
        <v>41228</v>
      </c>
      <c r="B2517" s="55">
        <v>3.4211</v>
      </c>
      <c r="C2517" s="55">
        <v>3.6379999999999999</v>
      </c>
      <c r="D2517" s="55">
        <v>3.4005999999999998</v>
      </c>
      <c r="E2517" s="55">
        <v>3.6591999999999998</v>
      </c>
      <c r="F2517" s="55">
        <v>3.4685000000000001</v>
      </c>
    </row>
    <row r="2518" spans="1:6">
      <c r="A2518" s="56">
        <v>41229</v>
      </c>
      <c r="B2518" s="55">
        <v>3.4030999999999998</v>
      </c>
      <c r="C2518" s="55">
        <v>3.6187999999999998</v>
      </c>
      <c r="D2518" s="55">
        <v>3.3826999999999998</v>
      </c>
      <c r="E2518" s="55">
        <v>3.6398999999999999</v>
      </c>
      <c r="F2518" s="55">
        <v>3.4639000000000002</v>
      </c>
    </row>
    <row r="2519" spans="1:6">
      <c r="A2519" s="56">
        <v>41230</v>
      </c>
      <c r="B2519" s="55">
        <v>3.4030999999999998</v>
      </c>
      <c r="C2519" s="55">
        <v>3.6187999999999998</v>
      </c>
      <c r="D2519" s="55">
        <v>3.3826999999999998</v>
      </c>
      <c r="E2519" s="55">
        <v>3.6398999999999999</v>
      </c>
      <c r="F2519" s="55">
        <v>3.4639000000000002</v>
      </c>
    </row>
    <row r="2520" spans="1:6">
      <c r="A2520" s="56">
        <v>41231</v>
      </c>
      <c r="B2520" s="55">
        <v>3.4030999999999998</v>
      </c>
      <c r="C2520" s="55">
        <v>3.6187999999999998</v>
      </c>
      <c r="D2520" s="55">
        <v>3.3826999999999998</v>
      </c>
      <c r="E2520" s="55">
        <v>3.6398999999999999</v>
      </c>
      <c r="F2520" s="55">
        <v>3.4639000000000002</v>
      </c>
    </row>
    <row r="2521" spans="1:6">
      <c r="A2521" s="56">
        <v>41232</v>
      </c>
      <c r="B2521" s="55">
        <v>3.3965000000000001</v>
      </c>
      <c r="C2521" s="55">
        <v>3.6118000000000001</v>
      </c>
      <c r="D2521" s="55">
        <v>3.3761999999999999</v>
      </c>
      <c r="E2521" s="55">
        <v>3.6328</v>
      </c>
      <c r="F2521" s="55">
        <v>3.4569999999999999</v>
      </c>
    </row>
    <row r="2522" spans="1:6">
      <c r="A2522" s="56">
        <v>41233</v>
      </c>
      <c r="B2522" s="55">
        <v>3.3824000000000001</v>
      </c>
      <c r="C2522" s="55">
        <v>3.5968</v>
      </c>
      <c r="D2522" s="55">
        <v>3.3622000000000001</v>
      </c>
      <c r="E2522" s="55">
        <v>3.6177999999999999</v>
      </c>
      <c r="F2522" s="55">
        <v>3.4451999999999998</v>
      </c>
    </row>
    <row r="2523" spans="1:6">
      <c r="A2523" s="56">
        <v>41234</v>
      </c>
      <c r="B2523" s="55">
        <v>3.3734000000000002</v>
      </c>
      <c r="C2523" s="55">
        <v>3.5872999999999999</v>
      </c>
      <c r="D2523" s="55">
        <v>3.3532000000000002</v>
      </c>
      <c r="E2523" s="55">
        <v>3.6082000000000001</v>
      </c>
      <c r="F2523" s="55">
        <v>3.4342000000000001</v>
      </c>
    </row>
    <row r="2524" spans="1:6">
      <c r="A2524" s="56">
        <v>41235</v>
      </c>
      <c r="B2524" s="55">
        <v>3.3704999999999998</v>
      </c>
      <c r="C2524" s="55">
        <v>3.5840999999999998</v>
      </c>
      <c r="D2524" s="55">
        <v>3.3502999999999998</v>
      </c>
      <c r="E2524" s="55">
        <v>3.605</v>
      </c>
      <c r="F2524" s="55">
        <v>3.4266999999999999</v>
      </c>
    </row>
    <row r="2525" spans="1:6">
      <c r="A2525" s="56">
        <v>41236</v>
      </c>
      <c r="B2525" s="55">
        <v>3.3610000000000002</v>
      </c>
      <c r="C2525" s="55">
        <v>3.5741000000000001</v>
      </c>
      <c r="D2525" s="55">
        <v>3.3409</v>
      </c>
      <c r="E2525" s="55">
        <v>3.5949</v>
      </c>
      <c r="F2525" s="55">
        <v>3.4157999999999999</v>
      </c>
    </row>
    <row r="2526" spans="1:6">
      <c r="A2526" s="56">
        <v>41237</v>
      </c>
      <c r="B2526" s="55">
        <v>3.3610000000000002</v>
      </c>
      <c r="C2526" s="55">
        <v>3.5741000000000001</v>
      </c>
      <c r="D2526" s="55">
        <v>3.3409</v>
      </c>
      <c r="E2526" s="55">
        <v>3.5949</v>
      </c>
      <c r="F2526" s="55">
        <v>3.4157999999999999</v>
      </c>
    </row>
    <row r="2527" spans="1:6">
      <c r="A2527" s="56">
        <v>41238</v>
      </c>
      <c r="B2527" s="55">
        <v>3.3610000000000002</v>
      </c>
      <c r="C2527" s="55">
        <v>3.5741000000000001</v>
      </c>
      <c r="D2527" s="55">
        <v>3.3409</v>
      </c>
      <c r="E2527" s="55">
        <v>3.5949</v>
      </c>
      <c r="F2527" s="55">
        <v>3.4157999999999999</v>
      </c>
    </row>
    <row r="2528" spans="1:6">
      <c r="A2528" s="56">
        <v>41239</v>
      </c>
      <c r="B2528" s="55">
        <v>3.3666</v>
      </c>
      <c r="C2528" s="55">
        <v>3.5800999999999998</v>
      </c>
      <c r="D2528" s="55">
        <v>3.3464999999999998</v>
      </c>
      <c r="E2528" s="55">
        <v>3.6009000000000002</v>
      </c>
      <c r="F2528" s="55">
        <v>3.4207999999999998</v>
      </c>
    </row>
    <row r="2529" spans="1:6">
      <c r="A2529" s="56">
        <v>41240</v>
      </c>
      <c r="B2529" s="55">
        <v>3.3513000000000002</v>
      </c>
      <c r="C2529" s="55">
        <v>3.5638000000000001</v>
      </c>
      <c r="D2529" s="55">
        <v>3.3313000000000001</v>
      </c>
      <c r="E2529" s="55">
        <v>3.5844999999999998</v>
      </c>
      <c r="F2529" s="55">
        <v>3.4173</v>
      </c>
    </row>
    <row r="2530" spans="1:6">
      <c r="A2530" s="56">
        <v>41241</v>
      </c>
      <c r="B2530" s="55">
        <v>3.3601999999999999</v>
      </c>
      <c r="C2530" s="55">
        <v>3.5733000000000001</v>
      </c>
      <c r="D2530" s="55">
        <v>3.3401000000000001</v>
      </c>
      <c r="E2530" s="55">
        <v>3.5941000000000001</v>
      </c>
      <c r="F2530" s="55">
        <v>3.4043999999999999</v>
      </c>
    </row>
    <row r="2531" spans="1:6">
      <c r="A2531" s="56">
        <v>41242</v>
      </c>
      <c r="B2531" s="55">
        <v>3.36</v>
      </c>
      <c r="C2531" s="55">
        <v>3.573</v>
      </c>
      <c r="D2531" s="55">
        <v>3.3399000000000001</v>
      </c>
      <c r="E2531" s="55">
        <v>3.5937999999999999</v>
      </c>
      <c r="F2531" s="55">
        <v>3.4150999999999998</v>
      </c>
    </row>
    <row r="2532" spans="1:6">
      <c r="A2532" s="56">
        <v>41243</v>
      </c>
      <c r="B2532" s="55">
        <v>3.3472</v>
      </c>
      <c r="C2532" s="55">
        <v>3.5594000000000001</v>
      </c>
      <c r="D2532" s="55">
        <v>3.3271000000000002</v>
      </c>
      <c r="E2532" s="55">
        <v>3.5800999999999998</v>
      </c>
      <c r="F2532" s="55">
        <v>3.4024999999999999</v>
      </c>
    </row>
    <row r="2533" spans="1:6">
      <c r="A2533" s="56">
        <v>41244</v>
      </c>
      <c r="B2533" s="55">
        <v>3.3472</v>
      </c>
      <c r="C2533" s="55">
        <v>3.5594000000000001</v>
      </c>
      <c r="D2533" s="55">
        <v>3.3271000000000002</v>
      </c>
      <c r="E2533" s="55">
        <v>3.5800999999999998</v>
      </c>
      <c r="F2533" s="55">
        <v>3.4024999999999999</v>
      </c>
    </row>
    <row r="2534" spans="1:6">
      <c r="A2534" s="56">
        <v>41245</v>
      </c>
      <c r="B2534" s="55">
        <v>3.3472</v>
      </c>
      <c r="C2534" s="55">
        <v>3.5594000000000001</v>
      </c>
      <c r="D2534" s="55">
        <v>3.3271000000000002</v>
      </c>
      <c r="E2534" s="55">
        <v>3.5800999999999998</v>
      </c>
      <c r="F2534" s="55">
        <v>3.4024999999999999</v>
      </c>
    </row>
    <row r="2535" spans="1:6">
      <c r="A2535" s="56">
        <v>41246</v>
      </c>
      <c r="B2535" s="55">
        <v>3.3552</v>
      </c>
      <c r="C2535" s="55">
        <v>3.5678999999999998</v>
      </c>
      <c r="D2535" s="55">
        <v>3.3351000000000002</v>
      </c>
      <c r="E2535" s="55">
        <v>3.5886999999999998</v>
      </c>
      <c r="F2535" s="55">
        <v>3.4087999999999998</v>
      </c>
    </row>
    <row r="2536" spans="1:6">
      <c r="A2536" s="56">
        <v>41247</v>
      </c>
      <c r="B2536" s="55">
        <v>3.3704999999999998</v>
      </c>
      <c r="C2536" s="55">
        <v>3.5840999999999998</v>
      </c>
      <c r="D2536" s="55">
        <v>3.3502999999999998</v>
      </c>
      <c r="E2536" s="55">
        <v>3.605</v>
      </c>
      <c r="F2536" s="55">
        <v>3.4049999999999998</v>
      </c>
    </row>
    <row r="2537" spans="1:6">
      <c r="A2537" s="56">
        <v>41248</v>
      </c>
      <c r="B2537" s="55">
        <v>3.3542999999999998</v>
      </c>
      <c r="C2537" s="55">
        <v>3.5669</v>
      </c>
      <c r="D2537" s="55">
        <v>3.3342000000000001</v>
      </c>
      <c r="E2537" s="55">
        <v>3.5876999999999999</v>
      </c>
      <c r="F2537" s="55">
        <v>3.4009999999999998</v>
      </c>
    </row>
    <row r="2538" spans="1:6">
      <c r="A2538" s="56">
        <v>41249</v>
      </c>
      <c r="B2538" s="55">
        <v>3.3565</v>
      </c>
      <c r="C2538" s="55">
        <v>3.5693000000000001</v>
      </c>
      <c r="D2538" s="55">
        <v>3.3363999999999998</v>
      </c>
      <c r="E2538" s="55">
        <v>3.59</v>
      </c>
      <c r="F2538" s="55">
        <v>3.3956</v>
      </c>
    </row>
    <row r="2539" spans="1:6">
      <c r="A2539" s="56">
        <v>41250</v>
      </c>
      <c r="B2539" s="55">
        <v>3.3673000000000002</v>
      </c>
      <c r="C2539" s="55">
        <v>3.5808</v>
      </c>
      <c r="D2539" s="55">
        <v>3.3472</v>
      </c>
      <c r="E2539" s="55">
        <v>3.6015999999999999</v>
      </c>
      <c r="F2539" s="55">
        <v>3.4030999999999998</v>
      </c>
    </row>
    <row r="2540" spans="1:6">
      <c r="A2540" s="56">
        <v>41251</v>
      </c>
      <c r="B2540" s="55">
        <v>3.3673000000000002</v>
      </c>
      <c r="C2540" s="55">
        <v>3.5808</v>
      </c>
      <c r="D2540" s="55">
        <v>3.3472</v>
      </c>
      <c r="E2540" s="55">
        <v>3.6015999999999999</v>
      </c>
      <c r="F2540" s="55">
        <v>3.4030999999999998</v>
      </c>
    </row>
    <row r="2541" spans="1:6">
      <c r="A2541" s="56">
        <v>41252</v>
      </c>
      <c r="B2541" s="55">
        <v>3.3673000000000002</v>
      </c>
      <c r="C2541" s="55">
        <v>3.5808</v>
      </c>
      <c r="D2541" s="55">
        <v>3.3472</v>
      </c>
      <c r="E2541" s="55">
        <v>3.6015999999999999</v>
      </c>
      <c r="F2541" s="55">
        <v>3.4030999999999998</v>
      </c>
    </row>
    <row r="2542" spans="1:6">
      <c r="A2542" s="56">
        <v>41253</v>
      </c>
      <c r="B2542" s="55">
        <v>3.3683000000000001</v>
      </c>
      <c r="C2542" s="55">
        <v>3.5817999999999999</v>
      </c>
      <c r="D2542" s="55">
        <v>3.3481000000000001</v>
      </c>
      <c r="E2542" s="55">
        <v>3.6025999999999998</v>
      </c>
      <c r="F2542" s="55">
        <v>3.4165999999999999</v>
      </c>
    </row>
    <row r="2543" spans="1:6">
      <c r="A2543" s="56">
        <v>41254</v>
      </c>
      <c r="B2543" s="55">
        <v>3.3496000000000001</v>
      </c>
      <c r="C2543" s="55">
        <v>3.5619000000000001</v>
      </c>
      <c r="D2543" s="55">
        <v>3.3294999999999999</v>
      </c>
      <c r="E2543" s="55">
        <v>3.5825999999999998</v>
      </c>
      <c r="F2543" s="55">
        <v>3.4192999999999998</v>
      </c>
    </row>
    <row r="2544" spans="1:6">
      <c r="A2544" s="56">
        <v>41255</v>
      </c>
      <c r="B2544" s="55">
        <v>3.3239000000000001</v>
      </c>
      <c r="C2544" s="55">
        <v>3.5346000000000002</v>
      </c>
      <c r="D2544" s="55">
        <v>3.3039999999999998</v>
      </c>
      <c r="E2544" s="55">
        <v>3.5552000000000001</v>
      </c>
      <c r="F2544" s="55">
        <v>3.387</v>
      </c>
    </row>
    <row r="2545" spans="1:6">
      <c r="A2545" s="56">
        <v>41256</v>
      </c>
      <c r="B2545" s="55">
        <v>3.3247</v>
      </c>
      <c r="C2545" s="55">
        <v>3.5354000000000001</v>
      </c>
      <c r="D2545" s="55">
        <v>3.3048000000000002</v>
      </c>
      <c r="E2545" s="55">
        <v>3.556</v>
      </c>
      <c r="F2545" s="55">
        <v>3.3774999999999999</v>
      </c>
    </row>
    <row r="2546" spans="1:6">
      <c r="A2546" s="56">
        <v>41257</v>
      </c>
      <c r="B2546" s="55">
        <v>3.3431999999999999</v>
      </c>
      <c r="C2546" s="55">
        <v>3.5552000000000001</v>
      </c>
      <c r="D2546" s="55">
        <v>3.3231999999999999</v>
      </c>
      <c r="E2546" s="55">
        <v>3.5758000000000001</v>
      </c>
      <c r="F2546" s="55">
        <v>3.3774999999999999</v>
      </c>
    </row>
    <row r="2547" spans="1:6">
      <c r="A2547" s="56">
        <v>41258</v>
      </c>
      <c r="B2547" s="55">
        <v>3.3431999999999999</v>
      </c>
      <c r="C2547" s="55">
        <v>3.5552000000000001</v>
      </c>
      <c r="D2547" s="55">
        <v>3.3231999999999999</v>
      </c>
      <c r="E2547" s="55">
        <v>3.5758000000000001</v>
      </c>
      <c r="F2547" s="55">
        <v>3.3774999999999999</v>
      </c>
    </row>
    <row r="2548" spans="1:6">
      <c r="A2548" s="56">
        <v>41259</v>
      </c>
      <c r="B2548" s="55">
        <v>3.3431999999999999</v>
      </c>
      <c r="C2548" s="55">
        <v>3.5552000000000001</v>
      </c>
      <c r="D2548" s="55">
        <v>3.3231999999999999</v>
      </c>
      <c r="E2548" s="55">
        <v>3.5758000000000001</v>
      </c>
      <c r="F2548" s="55">
        <v>3.3774999999999999</v>
      </c>
    </row>
    <row r="2549" spans="1:6">
      <c r="A2549" s="56">
        <v>41260</v>
      </c>
      <c r="B2549" s="55">
        <v>3.3313000000000001</v>
      </c>
      <c r="C2549" s="55">
        <v>3.5424000000000002</v>
      </c>
      <c r="D2549" s="55">
        <v>3.3113000000000001</v>
      </c>
      <c r="E2549" s="55">
        <v>3.5630000000000002</v>
      </c>
      <c r="F2549" s="55">
        <v>3.3847</v>
      </c>
    </row>
    <row r="2550" spans="1:6">
      <c r="A2550" s="56">
        <v>41261</v>
      </c>
      <c r="B2550" s="55">
        <v>3.3408000000000002</v>
      </c>
      <c r="C2550" s="55">
        <v>3.5525000000000002</v>
      </c>
      <c r="D2550" s="55">
        <v>3.3208000000000002</v>
      </c>
      <c r="E2550" s="55">
        <v>3.5731999999999999</v>
      </c>
      <c r="F2550" s="55">
        <v>3.3811</v>
      </c>
    </row>
    <row r="2551" spans="1:6">
      <c r="A2551" s="56">
        <v>41262</v>
      </c>
      <c r="B2551" s="55">
        <v>3.3216000000000001</v>
      </c>
      <c r="C2551" s="55">
        <v>3.5322</v>
      </c>
      <c r="D2551" s="55">
        <v>3.3018000000000001</v>
      </c>
      <c r="E2551" s="55">
        <v>3.5528</v>
      </c>
      <c r="F2551" s="55">
        <v>3.3860000000000001</v>
      </c>
    </row>
    <row r="2552" spans="1:6">
      <c r="A2552" s="56">
        <v>41263</v>
      </c>
      <c r="B2552" s="55">
        <v>3.327</v>
      </c>
      <c r="C2552" s="55">
        <v>3.5379</v>
      </c>
      <c r="D2552" s="55">
        <v>3.3069999999999999</v>
      </c>
      <c r="E2552" s="55">
        <v>3.5583999999999998</v>
      </c>
      <c r="F2552" s="55">
        <v>3.3702999999999999</v>
      </c>
    </row>
    <row r="2553" spans="1:6">
      <c r="A2553" s="56">
        <v>41264</v>
      </c>
      <c r="B2553" s="55">
        <v>3.3159999999999998</v>
      </c>
      <c r="C2553" s="55">
        <v>3.5261999999999998</v>
      </c>
      <c r="D2553" s="55">
        <v>3.2961</v>
      </c>
      <c r="E2553" s="55">
        <v>3.5467</v>
      </c>
      <c r="F2553" s="55">
        <v>3.3715999999999999</v>
      </c>
    </row>
    <row r="2554" spans="1:6">
      <c r="A2554" s="56">
        <v>41265</v>
      </c>
      <c r="B2554" s="55">
        <v>3.3159999999999998</v>
      </c>
      <c r="C2554" s="55">
        <v>3.5261999999999998</v>
      </c>
      <c r="D2554" s="55">
        <v>3.2961</v>
      </c>
      <c r="E2554" s="55">
        <v>3.5467</v>
      </c>
      <c r="F2554" s="55">
        <v>3.3715999999999999</v>
      </c>
    </row>
    <row r="2555" spans="1:6">
      <c r="A2555" s="56">
        <v>41266</v>
      </c>
      <c r="B2555" s="55">
        <v>3.3159999999999998</v>
      </c>
      <c r="C2555" s="55">
        <v>3.5261999999999998</v>
      </c>
      <c r="D2555" s="55">
        <v>3.2961</v>
      </c>
      <c r="E2555" s="55">
        <v>3.5467</v>
      </c>
      <c r="F2555" s="55">
        <v>3.3715999999999999</v>
      </c>
    </row>
    <row r="2556" spans="1:6">
      <c r="A2556" s="56">
        <v>41267</v>
      </c>
      <c r="B2556" s="55">
        <v>3.3285</v>
      </c>
      <c r="C2556" s="55">
        <v>3.5394999999999999</v>
      </c>
      <c r="D2556" s="55">
        <v>3.3086000000000002</v>
      </c>
      <c r="E2556" s="55">
        <v>3.5600999999999998</v>
      </c>
      <c r="F2556" s="55">
        <v>3.3656999999999999</v>
      </c>
    </row>
    <row r="2557" spans="1:6">
      <c r="A2557" s="56">
        <v>41268</v>
      </c>
      <c r="B2557" s="55">
        <v>3.3285</v>
      </c>
      <c r="C2557" s="55">
        <v>3.5394999999999999</v>
      </c>
      <c r="D2557" s="55">
        <v>3.3086000000000002</v>
      </c>
      <c r="E2557" s="55">
        <v>3.5600999999999998</v>
      </c>
      <c r="F2557" s="55">
        <v>3.3656999999999999</v>
      </c>
    </row>
    <row r="2558" spans="1:6">
      <c r="A2558" s="56">
        <v>41269</v>
      </c>
      <c r="B2558" s="55">
        <v>3.3285</v>
      </c>
      <c r="C2558" s="55">
        <v>3.5394999999999999</v>
      </c>
      <c r="D2558" s="55">
        <v>3.3086000000000002</v>
      </c>
      <c r="E2558" s="55">
        <v>3.5600999999999998</v>
      </c>
      <c r="F2558" s="55">
        <v>3.3656999999999999</v>
      </c>
    </row>
    <row r="2559" spans="1:6">
      <c r="A2559" s="56">
        <v>41270</v>
      </c>
      <c r="B2559" s="55">
        <v>3.3443000000000001</v>
      </c>
      <c r="C2559" s="55">
        <v>3.5562999999999998</v>
      </c>
      <c r="D2559" s="55">
        <v>3.3243</v>
      </c>
      <c r="E2559" s="55">
        <v>3.577</v>
      </c>
      <c r="F2559" s="55">
        <v>3.3704999999999998</v>
      </c>
    </row>
    <row r="2560" spans="1:6">
      <c r="A2560" s="56">
        <v>41271</v>
      </c>
      <c r="B2560" s="55">
        <v>3.3260000000000001</v>
      </c>
      <c r="C2560" s="55">
        <v>3.5367999999999999</v>
      </c>
      <c r="D2560" s="55">
        <v>3.3060999999999998</v>
      </c>
      <c r="E2560" s="55">
        <v>3.5573999999999999</v>
      </c>
      <c r="F2560" s="55">
        <v>3.3839000000000001</v>
      </c>
    </row>
    <row r="2561" spans="1:6">
      <c r="A2561" s="56">
        <v>41272</v>
      </c>
      <c r="B2561" s="55">
        <v>3.3260000000000001</v>
      </c>
      <c r="C2561" s="55">
        <v>3.5367999999999999</v>
      </c>
      <c r="D2561" s="55">
        <v>3.3060999999999998</v>
      </c>
      <c r="E2561" s="55">
        <v>3.5573999999999999</v>
      </c>
      <c r="F2561" s="55">
        <v>3.3839000000000001</v>
      </c>
    </row>
    <row r="2562" spans="1:6">
      <c r="A2562" s="56">
        <v>41273</v>
      </c>
      <c r="B2562" s="55">
        <v>3.3260000000000001</v>
      </c>
      <c r="C2562" s="55">
        <v>3.5367999999999999</v>
      </c>
      <c r="D2562" s="55">
        <v>3.3060999999999998</v>
      </c>
      <c r="E2562" s="55">
        <v>3.5573999999999999</v>
      </c>
      <c r="F2562" s="55">
        <v>3.3839000000000001</v>
      </c>
    </row>
    <row r="2563" spans="1:6">
      <c r="A2563" s="56">
        <v>41274</v>
      </c>
      <c r="B2563" s="55">
        <v>3.3328000000000002</v>
      </c>
      <c r="C2563" s="55">
        <v>3.5440999999999998</v>
      </c>
      <c r="D2563" s="55">
        <v>3.3129</v>
      </c>
      <c r="E2563" s="55">
        <v>3.5647000000000002</v>
      </c>
      <c r="F2563" s="55">
        <v>3.3725000000000001</v>
      </c>
    </row>
    <row r="2564" spans="1:6">
      <c r="A2564" s="56">
        <v>41275</v>
      </c>
      <c r="B2564" s="55">
        <v>3.3328000000000002</v>
      </c>
      <c r="C2564" s="55">
        <v>3.5440999999999998</v>
      </c>
      <c r="D2564" s="55">
        <v>3.3129</v>
      </c>
      <c r="E2564" s="55">
        <v>3.5647000000000002</v>
      </c>
      <c r="F2564" s="55">
        <v>3.3725000000000001</v>
      </c>
    </row>
    <row r="2565" spans="1:6">
      <c r="A2565" s="56">
        <v>41276</v>
      </c>
      <c r="B2565" s="55">
        <v>3.3224</v>
      </c>
      <c r="C2565" s="55">
        <v>3.5331000000000001</v>
      </c>
      <c r="D2565" s="55">
        <v>3.3025000000000002</v>
      </c>
      <c r="E2565" s="55">
        <v>3.5535999999999999</v>
      </c>
      <c r="F2565" s="55">
        <v>3.3868</v>
      </c>
    </row>
    <row r="2566" spans="1:6">
      <c r="A2566" s="56">
        <v>41277</v>
      </c>
      <c r="B2566" s="55">
        <v>3.3157999999999999</v>
      </c>
      <c r="C2566" s="55">
        <v>3.5259999999999998</v>
      </c>
      <c r="D2566" s="55">
        <v>3.2959999999999998</v>
      </c>
      <c r="E2566" s="55">
        <v>3.5465</v>
      </c>
      <c r="F2566" s="55">
        <v>3.3647</v>
      </c>
    </row>
    <row r="2567" spans="1:6">
      <c r="A2567" s="56">
        <v>41278</v>
      </c>
      <c r="B2567" s="55">
        <v>3.3435000000000001</v>
      </c>
      <c r="C2567" s="55">
        <v>3.5554999999999999</v>
      </c>
      <c r="D2567" s="55">
        <v>3.3235000000000001</v>
      </c>
      <c r="E2567" s="55">
        <v>3.5762</v>
      </c>
      <c r="F2567" s="55">
        <v>3.3717000000000001</v>
      </c>
    </row>
    <row r="2568" spans="1:6">
      <c r="A2568" s="56">
        <v>41279</v>
      </c>
      <c r="B2568" s="55">
        <v>3.3435000000000001</v>
      </c>
      <c r="C2568" s="55">
        <v>3.5554999999999999</v>
      </c>
      <c r="D2568" s="55">
        <v>3.3235000000000001</v>
      </c>
      <c r="E2568" s="55">
        <v>3.5762</v>
      </c>
      <c r="F2568" s="55">
        <v>3.3717000000000001</v>
      </c>
    </row>
    <row r="2569" spans="1:6">
      <c r="A2569" s="56">
        <v>41280</v>
      </c>
      <c r="B2569" s="55">
        <v>3.3435000000000001</v>
      </c>
      <c r="C2569" s="55">
        <v>3.5554999999999999</v>
      </c>
      <c r="D2569" s="55">
        <v>3.3235000000000001</v>
      </c>
      <c r="E2569" s="55">
        <v>3.5762</v>
      </c>
      <c r="F2569" s="55">
        <v>3.3717000000000001</v>
      </c>
    </row>
    <row r="2570" spans="1:6">
      <c r="A2570" s="56">
        <v>41281</v>
      </c>
      <c r="B2570" s="55">
        <v>3.3565</v>
      </c>
      <c r="C2570" s="55">
        <v>3.5693000000000001</v>
      </c>
      <c r="D2570" s="55">
        <v>3.3365</v>
      </c>
      <c r="E2570" s="55">
        <v>3.5901000000000001</v>
      </c>
      <c r="F2570" s="55">
        <v>3.4106000000000001</v>
      </c>
    </row>
    <row r="2571" spans="1:6">
      <c r="A2571" s="56">
        <v>41282</v>
      </c>
      <c r="B2571" s="55">
        <v>3.3654999999999999</v>
      </c>
      <c r="C2571" s="55">
        <v>3.5788000000000002</v>
      </c>
      <c r="D2571" s="55">
        <v>3.3454000000000002</v>
      </c>
      <c r="E2571" s="55">
        <v>3.5996999999999999</v>
      </c>
      <c r="F2571" s="55">
        <v>3.4094000000000002</v>
      </c>
    </row>
    <row r="2572" spans="1:6">
      <c r="A2572" s="56">
        <v>41283</v>
      </c>
      <c r="B2572" s="55">
        <v>3.3515999999999999</v>
      </c>
      <c r="C2572" s="55">
        <v>3.5640999999999998</v>
      </c>
      <c r="D2572" s="55">
        <v>3.3315000000000001</v>
      </c>
      <c r="E2572" s="55">
        <v>3.5848</v>
      </c>
      <c r="F2572" s="55">
        <v>3.4123000000000001</v>
      </c>
    </row>
    <row r="2573" spans="1:6">
      <c r="A2573" s="56">
        <v>41284</v>
      </c>
      <c r="B2573" s="55">
        <v>3.3233000000000001</v>
      </c>
      <c r="C2573" s="55">
        <v>3.5339</v>
      </c>
      <c r="D2573" s="55">
        <v>3.3033999999999999</v>
      </c>
      <c r="E2573" s="55">
        <v>3.5545</v>
      </c>
      <c r="F2573" s="55">
        <v>3.4075000000000002</v>
      </c>
    </row>
    <row r="2574" spans="1:6">
      <c r="A2574" s="56">
        <v>41285</v>
      </c>
      <c r="B2574" s="55">
        <v>3.3224</v>
      </c>
      <c r="C2574" s="55">
        <v>3.5329999999999999</v>
      </c>
      <c r="D2574" s="55">
        <v>3.3025000000000002</v>
      </c>
      <c r="E2574" s="55">
        <v>3.5535999999999999</v>
      </c>
      <c r="F2574" s="55">
        <v>3.3717999999999999</v>
      </c>
    </row>
    <row r="2575" spans="1:6">
      <c r="A2575" s="56">
        <v>41286</v>
      </c>
      <c r="B2575" s="55">
        <v>3.3224</v>
      </c>
      <c r="C2575" s="55">
        <v>3.5329999999999999</v>
      </c>
      <c r="D2575" s="55">
        <v>3.3025000000000002</v>
      </c>
      <c r="E2575" s="55">
        <v>3.5535999999999999</v>
      </c>
      <c r="F2575" s="55">
        <v>3.3717999999999999</v>
      </c>
    </row>
    <row r="2576" spans="1:6">
      <c r="A2576" s="56">
        <v>41287</v>
      </c>
      <c r="B2576" s="55">
        <v>3.3224</v>
      </c>
      <c r="C2576" s="55">
        <v>3.5329999999999999</v>
      </c>
      <c r="D2576" s="55">
        <v>3.3025000000000002</v>
      </c>
      <c r="E2576" s="55">
        <v>3.5535999999999999</v>
      </c>
      <c r="F2576" s="55">
        <v>3.3717999999999999</v>
      </c>
    </row>
    <row r="2577" spans="1:6">
      <c r="A2577" s="56">
        <v>41288</v>
      </c>
      <c r="B2577" s="55">
        <v>3.3201999999999998</v>
      </c>
      <c r="C2577" s="55">
        <v>3.5306000000000002</v>
      </c>
      <c r="D2577" s="55">
        <v>3.3003</v>
      </c>
      <c r="E2577" s="55">
        <v>3.5512000000000001</v>
      </c>
      <c r="F2577" s="55">
        <v>3.3693</v>
      </c>
    </row>
    <row r="2578" spans="1:6">
      <c r="A2578" s="56">
        <v>41289</v>
      </c>
      <c r="B2578" s="55">
        <v>3.2909999999999999</v>
      </c>
      <c r="C2578" s="55">
        <v>3.4996</v>
      </c>
      <c r="D2578" s="55">
        <v>3.2713000000000001</v>
      </c>
      <c r="E2578" s="55">
        <v>3.5198999999999998</v>
      </c>
      <c r="F2578" s="55">
        <v>3.3673999999999999</v>
      </c>
    </row>
    <row r="2579" spans="1:6">
      <c r="A2579" s="56">
        <v>41290</v>
      </c>
      <c r="B2579" s="55">
        <v>3.2854999999999999</v>
      </c>
      <c r="C2579" s="55">
        <v>3.4937</v>
      </c>
      <c r="D2579" s="55">
        <v>3.2658</v>
      </c>
      <c r="E2579" s="55">
        <v>3.5141</v>
      </c>
      <c r="F2579" s="55">
        <v>3.3330000000000002</v>
      </c>
    </row>
    <row r="2580" spans="1:6">
      <c r="A2580" s="56">
        <v>41291</v>
      </c>
      <c r="B2580" s="55">
        <v>3.2823000000000002</v>
      </c>
      <c r="C2580" s="55">
        <v>3.4904000000000002</v>
      </c>
      <c r="D2580" s="55">
        <v>3.2625999999999999</v>
      </c>
      <c r="E2580" s="55">
        <v>3.5106999999999999</v>
      </c>
      <c r="F2580" s="55">
        <v>3.3437000000000001</v>
      </c>
    </row>
    <row r="2581" spans="1:6">
      <c r="A2581" s="56">
        <v>41292</v>
      </c>
      <c r="B2581" s="55">
        <v>3.2368999999999999</v>
      </c>
      <c r="C2581" s="55">
        <v>3.4420999999999999</v>
      </c>
      <c r="D2581" s="55">
        <v>3.2174999999999998</v>
      </c>
      <c r="E2581" s="55">
        <v>3.4621</v>
      </c>
      <c r="F2581" s="55">
        <v>3.3129</v>
      </c>
    </row>
    <row r="2582" spans="1:6">
      <c r="A2582" s="56">
        <v>41293</v>
      </c>
      <c r="B2582" s="55">
        <v>3.2368999999999999</v>
      </c>
      <c r="C2582" s="55">
        <v>3.4420999999999999</v>
      </c>
      <c r="D2582" s="55">
        <v>3.2174999999999998</v>
      </c>
      <c r="E2582" s="55">
        <v>3.4621</v>
      </c>
      <c r="F2582" s="55">
        <v>3.3129</v>
      </c>
    </row>
    <row r="2583" spans="1:6">
      <c r="A2583" s="56">
        <v>41294</v>
      </c>
      <c r="B2583" s="55">
        <v>3.2368999999999999</v>
      </c>
      <c r="C2583" s="55">
        <v>3.4420999999999999</v>
      </c>
      <c r="D2583" s="55">
        <v>3.2174999999999998</v>
      </c>
      <c r="E2583" s="55">
        <v>3.4621</v>
      </c>
      <c r="F2583" s="55">
        <v>3.3129</v>
      </c>
    </row>
    <row r="2584" spans="1:6">
      <c r="A2584" s="56">
        <v>41295</v>
      </c>
      <c r="B2584" s="55">
        <v>3.298</v>
      </c>
      <c r="C2584" s="55">
        <v>3.5070000000000001</v>
      </c>
      <c r="D2584" s="55">
        <v>3.2782</v>
      </c>
      <c r="E2584" s="55">
        <v>3.5274000000000001</v>
      </c>
      <c r="F2584" s="55">
        <v>3.3067000000000002</v>
      </c>
    </row>
    <row r="2585" spans="1:6">
      <c r="A2585" s="56">
        <v>41296</v>
      </c>
      <c r="B2585" s="55">
        <v>3.2999000000000001</v>
      </c>
      <c r="C2585" s="55">
        <v>3.5091000000000001</v>
      </c>
      <c r="D2585" s="55">
        <v>3.2801999999999998</v>
      </c>
      <c r="E2585" s="55">
        <v>3.5295000000000001</v>
      </c>
      <c r="F2585" s="55">
        <v>3.3647999999999998</v>
      </c>
    </row>
    <row r="2586" spans="1:6">
      <c r="A2586" s="56">
        <v>41297</v>
      </c>
      <c r="B2586" s="55">
        <v>3.3309000000000002</v>
      </c>
      <c r="C2586" s="55">
        <v>3.5421</v>
      </c>
      <c r="D2586" s="55">
        <v>3.3109999999999999</v>
      </c>
      <c r="E2586" s="55">
        <v>3.5627</v>
      </c>
      <c r="F2586" s="55">
        <v>3.3689</v>
      </c>
    </row>
    <row r="2587" spans="1:6">
      <c r="A2587" s="56">
        <v>41298</v>
      </c>
      <c r="B2587" s="55">
        <v>3.3140999999999998</v>
      </c>
      <c r="C2587" s="55">
        <v>3.5242</v>
      </c>
      <c r="D2587" s="55">
        <v>3.2942</v>
      </c>
      <c r="E2587" s="55">
        <v>3.5447000000000002</v>
      </c>
      <c r="F2587" s="55">
        <v>3.3586999999999998</v>
      </c>
    </row>
    <row r="2588" spans="1:6">
      <c r="A2588" s="56">
        <v>41299</v>
      </c>
      <c r="B2588" s="55">
        <v>3.3142999999999998</v>
      </c>
      <c r="C2588" s="55">
        <v>3.5244</v>
      </c>
      <c r="D2588" s="55">
        <v>3.2945000000000002</v>
      </c>
      <c r="E2588" s="55">
        <v>3.5449000000000002</v>
      </c>
      <c r="F2588" s="55">
        <v>3.3856999999999999</v>
      </c>
    </row>
    <row r="2589" spans="1:6">
      <c r="A2589" s="56">
        <v>41300</v>
      </c>
      <c r="B2589" s="55">
        <v>3.3142999999999998</v>
      </c>
      <c r="C2589" s="55">
        <v>3.5244</v>
      </c>
      <c r="D2589" s="55">
        <v>3.2945000000000002</v>
      </c>
      <c r="E2589" s="55">
        <v>3.5449000000000002</v>
      </c>
      <c r="F2589" s="55">
        <v>3.3856999999999999</v>
      </c>
    </row>
    <row r="2590" spans="1:6">
      <c r="A2590" s="56">
        <v>41301</v>
      </c>
      <c r="B2590" s="55">
        <v>3.3142999999999998</v>
      </c>
      <c r="C2590" s="55">
        <v>3.5244</v>
      </c>
      <c r="D2590" s="55">
        <v>3.2945000000000002</v>
      </c>
      <c r="E2590" s="55">
        <v>3.5449000000000002</v>
      </c>
      <c r="F2590" s="55">
        <v>3.3856999999999999</v>
      </c>
    </row>
    <row r="2591" spans="1:6">
      <c r="A2591" s="56">
        <v>41302</v>
      </c>
      <c r="B2591" s="55">
        <v>3.2936000000000001</v>
      </c>
      <c r="C2591" s="55">
        <v>3.5024000000000002</v>
      </c>
      <c r="D2591" s="55">
        <v>3.2738999999999998</v>
      </c>
      <c r="E2591" s="55">
        <v>3.5228000000000002</v>
      </c>
      <c r="F2591" s="55">
        <v>3.3679999999999999</v>
      </c>
    </row>
    <row r="2592" spans="1:6">
      <c r="A2592" s="56">
        <v>41303</v>
      </c>
      <c r="B2592" s="55">
        <v>3.3210999999999999</v>
      </c>
      <c r="C2592" s="55">
        <v>3.5316000000000001</v>
      </c>
      <c r="D2592" s="55">
        <v>3.3012000000000001</v>
      </c>
      <c r="E2592" s="55">
        <v>3.5522</v>
      </c>
      <c r="F2592" s="55">
        <v>3.3531</v>
      </c>
    </row>
    <row r="2593" spans="1:6">
      <c r="A2593" s="56">
        <v>41304</v>
      </c>
      <c r="B2593" s="55">
        <v>3.3209</v>
      </c>
      <c r="C2593" s="55">
        <v>3.5314000000000001</v>
      </c>
      <c r="D2593" s="55">
        <v>3.3010000000000002</v>
      </c>
      <c r="E2593" s="55">
        <v>3.552</v>
      </c>
      <c r="F2593" s="55">
        <v>3.3763000000000001</v>
      </c>
    </row>
    <row r="2594" spans="1:6">
      <c r="A2594" s="56">
        <v>41305</v>
      </c>
      <c r="B2594" s="55">
        <v>3.3622999999999998</v>
      </c>
      <c r="C2594" s="55">
        <v>3.5754000000000001</v>
      </c>
      <c r="D2594" s="55">
        <v>3.3420999999999998</v>
      </c>
      <c r="E2594" s="55">
        <v>3.5962000000000001</v>
      </c>
      <c r="F2594" s="55">
        <v>3.3628999999999998</v>
      </c>
    </row>
    <row r="2595" spans="1:6">
      <c r="A2595" s="56">
        <v>41306</v>
      </c>
      <c r="B2595" s="55">
        <v>3.3443999999999998</v>
      </c>
      <c r="C2595" s="55">
        <v>3.5564</v>
      </c>
      <c r="D2595" s="55">
        <v>3.3243999999999998</v>
      </c>
      <c r="E2595" s="55">
        <v>3.5771000000000002</v>
      </c>
      <c r="F2595" s="55">
        <v>3.3889999999999998</v>
      </c>
    </row>
    <row r="2596" spans="1:6">
      <c r="A2596" s="56">
        <v>41307</v>
      </c>
      <c r="B2596" s="55">
        <v>3.3443999999999998</v>
      </c>
      <c r="C2596" s="55">
        <v>3.5564</v>
      </c>
      <c r="D2596" s="55">
        <v>3.3243999999999998</v>
      </c>
      <c r="E2596" s="55">
        <v>3.5771000000000002</v>
      </c>
      <c r="F2596" s="55">
        <v>3.3889999999999998</v>
      </c>
    </row>
    <row r="2597" spans="1:6">
      <c r="A2597" s="56">
        <v>41308</v>
      </c>
      <c r="B2597" s="55">
        <v>3.3443999999999998</v>
      </c>
      <c r="C2597" s="55">
        <v>3.5564</v>
      </c>
      <c r="D2597" s="55">
        <v>3.3243999999999998</v>
      </c>
      <c r="E2597" s="55">
        <v>3.5771000000000002</v>
      </c>
      <c r="F2597" s="55">
        <v>3.3889999999999998</v>
      </c>
    </row>
    <row r="2598" spans="1:6">
      <c r="A2598" s="56">
        <v>41309</v>
      </c>
      <c r="B2598" s="55">
        <v>3.3157999999999999</v>
      </c>
      <c r="C2598" s="55">
        <v>3.5259999999999998</v>
      </c>
      <c r="D2598" s="55">
        <v>3.2959999999999998</v>
      </c>
      <c r="E2598" s="55">
        <v>3.5465</v>
      </c>
      <c r="F2598" s="55">
        <v>3.3990999999999998</v>
      </c>
    </row>
    <row r="2599" spans="1:6">
      <c r="A2599" s="56">
        <v>41310</v>
      </c>
      <c r="B2599" s="55">
        <v>3.3553999999999999</v>
      </c>
      <c r="C2599" s="55">
        <v>3.5680999999999998</v>
      </c>
      <c r="D2599" s="55">
        <v>3.3353000000000002</v>
      </c>
      <c r="E2599" s="55">
        <v>3.5889000000000002</v>
      </c>
      <c r="F2599" s="55">
        <v>3.3563999999999998</v>
      </c>
    </row>
    <row r="2600" spans="1:6">
      <c r="A2600" s="56">
        <v>41311</v>
      </c>
      <c r="B2600" s="55">
        <v>3.34</v>
      </c>
      <c r="C2600" s="55">
        <v>3.5518000000000001</v>
      </c>
      <c r="D2600" s="55">
        <v>3.32</v>
      </c>
      <c r="E2600" s="55">
        <v>3.5724</v>
      </c>
      <c r="F2600" s="55">
        <v>3.3929</v>
      </c>
    </row>
    <row r="2601" spans="1:6">
      <c r="A2601" s="56">
        <v>41312</v>
      </c>
      <c r="B2601" s="55">
        <v>3.3416000000000001</v>
      </c>
      <c r="C2601" s="55">
        <v>3.5533999999999999</v>
      </c>
      <c r="D2601" s="55">
        <v>3.3216000000000001</v>
      </c>
      <c r="E2601" s="55">
        <v>3.5741000000000001</v>
      </c>
      <c r="F2601" s="55">
        <v>3.3841000000000001</v>
      </c>
    </row>
    <row r="2602" spans="1:6">
      <c r="A2602" s="56">
        <v>41313</v>
      </c>
      <c r="B2602" s="55">
        <v>3.3452000000000002</v>
      </c>
      <c r="C2602" s="55">
        <v>3.5573000000000001</v>
      </c>
      <c r="D2602" s="55">
        <v>3.3252000000000002</v>
      </c>
      <c r="E2602" s="55">
        <v>3.5779999999999998</v>
      </c>
      <c r="F2602" s="55">
        <v>3.4016999999999999</v>
      </c>
    </row>
    <row r="2603" spans="1:6">
      <c r="A2603" s="56">
        <v>41314</v>
      </c>
      <c r="B2603" s="55">
        <v>3.3452000000000002</v>
      </c>
      <c r="C2603" s="55">
        <v>3.5573000000000001</v>
      </c>
      <c r="D2603" s="55">
        <v>3.3252000000000002</v>
      </c>
      <c r="E2603" s="55">
        <v>3.5779999999999998</v>
      </c>
      <c r="F2603" s="55">
        <v>3.4016999999999999</v>
      </c>
    </row>
    <row r="2604" spans="1:6">
      <c r="A2604" s="56">
        <v>41315</v>
      </c>
      <c r="B2604" s="55">
        <v>3.3452000000000002</v>
      </c>
      <c r="C2604" s="55">
        <v>3.5573000000000001</v>
      </c>
      <c r="D2604" s="55">
        <v>3.3252000000000002</v>
      </c>
      <c r="E2604" s="55">
        <v>3.5779999999999998</v>
      </c>
      <c r="F2604" s="55">
        <v>3.4016999999999999</v>
      </c>
    </row>
    <row r="2605" spans="1:6">
      <c r="A2605" s="56">
        <v>41316</v>
      </c>
      <c r="B2605" s="55">
        <v>3.3304</v>
      </c>
      <c r="C2605" s="55">
        <v>3.5415000000000001</v>
      </c>
      <c r="D2605" s="55">
        <v>3.3105000000000002</v>
      </c>
      <c r="E2605" s="55">
        <v>3.5621</v>
      </c>
      <c r="F2605" s="55">
        <v>3.3883999999999999</v>
      </c>
    </row>
    <row r="2606" spans="1:6">
      <c r="A2606" s="56">
        <v>41317</v>
      </c>
      <c r="B2606" s="55">
        <v>3.3245</v>
      </c>
      <c r="C2606" s="55">
        <v>3.5352999999999999</v>
      </c>
      <c r="D2606" s="55">
        <v>3.3046000000000002</v>
      </c>
      <c r="E2606" s="55">
        <v>3.5558999999999998</v>
      </c>
      <c r="F2606" s="55">
        <v>3.3822999999999999</v>
      </c>
    </row>
    <row r="2607" spans="1:6">
      <c r="A2607" s="56">
        <v>41318</v>
      </c>
      <c r="B2607" s="55">
        <v>3.3395999999999999</v>
      </c>
      <c r="C2607" s="55">
        <v>3.5512999999999999</v>
      </c>
      <c r="D2607" s="55">
        <v>3.3195999999999999</v>
      </c>
      <c r="E2607" s="55">
        <v>3.5718999999999999</v>
      </c>
      <c r="F2607" s="55">
        <v>3.3908999999999998</v>
      </c>
    </row>
    <row r="2608" spans="1:6">
      <c r="A2608" s="56">
        <v>41319</v>
      </c>
      <c r="B2608" s="55">
        <v>3.3508</v>
      </c>
      <c r="C2608" s="55">
        <v>3.5632000000000001</v>
      </c>
      <c r="D2608" s="55">
        <v>3.3307000000000002</v>
      </c>
      <c r="E2608" s="55">
        <v>3.5838999999999999</v>
      </c>
      <c r="F2608" s="55">
        <v>3.3788</v>
      </c>
    </row>
    <row r="2609" spans="1:6">
      <c r="A2609" s="56">
        <v>41320</v>
      </c>
      <c r="B2609" s="55">
        <v>3.3439999999999999</v>
      </c>
      <c r="C2609" s="55">
        <v>3.556</v>
      </c>
      <c r="D2609" s="55">
        <v>3.3239999999999998</v>
      </c>
      <c r="E2609" s="55">
        <v>3.5767000000000002</v>
      </c>
      <c r="F2609" s="55">
        <v>3.3853</v>
      </c>
    </row>
    <row r="2610" spans="1:6">
      <c r="A2610" s="56">
        <v>41321</v>
      </c>
      <c r="B2610" s="55">
        <v>3.3439999999999999</v>
      </c>
      <c r="C2610" s="55">
        <v>3.556</v>
      </c>
      <c r="D2610" s="55">
        <v>3.3239999999999998</v>
      </c>
      <c r="E2610" s="55">
        <v>3.5767000000000002</v>
      </c>
      <c r="F2610" s="55">
        <v>3.3853</v>
      </c>
    </row>
    <row r="2611" spans="1:6">
      <c r="A2611" s="56">
        <v>41322</v>
      </c>
      <c r="B2611" s="55">
        <v>3.3439999999999999</v>
      </c>
      <c r="C2611" s="55">
        <v>3.556</v>
      </c>
      <c r="D2611" s="55">
        <v>3.3239999999999998</v>
      </c>
      <c r="E2611" s="55">
        <v>3.5767000000000002</v>
      </c>
      <c r="F2611" s="55">
        <v>3.3853</v>
      </c>
    </row>
    <row r="2612" spans="1:6">
      <c r="A2612" s="56">
        <v>41323</v>
      </c>
      <c r="B2612" s="55">
        <v>3.3454000000000002</v>
      </c>
      <c r="C2612" s="55">
        <v>3.5575000000000001</v>
      </c>
      <c r="D2612" s="55">
        <v>3.3254000000000001</v>
      </c>
      <c r="E2612" s="55">
        <v>3.5781999999999998</v>
      </c>
      <c r="F2612" s="55">
        <v>3.4060999999999999</v>
      </c>
    </row>
    <row r="2613" spans="1:6">
      <c r="A2613" s="56">
        <v>41324</v>
      </c>
      <c r="B2613" s="55">
        <v>3.3483000000000001</v>
      </c>
      <c r="C2613" s="55">
        <v>3.5605000000000002</v>
      </c>
      <c r="D2613" s="55">
        <v>3.3281999999999998</v>
      </c>
      <c r="E2613" s="55">
        <v>3.5813000000000001</v>
      </c>
      <c r="F2613" s="55">
        <v>3.4024000000000001</v>
      </c>
    </row>
    <row r="2614" spans="1:6">
      <c r="A2614" s="56">
        <v>41325</v>
      </c>
      <c r="B2614" s="55">
        <v>3.3249</v>
      </c>
      <c r="C2614" s="55">
        <v>3.5356999999999998</v>
      </c>
      <c r="D2614" s="55">
        <v>3.3050000000000002</v>
      </c>
      <c r="E2614" s="55">
        <v>3.5562999999999998</v>
      </c>
      <c r="F2614" s="55">
        <v>3.3948999999999998</v>
      </c>
    </row>
    <row r="2615" spans="1:6">
      <c r="A2615" s="56">
        <v>41326</v>
      </c>
      <c r="B2615" s="55">
        <v>3.3340999999999998</v>
      </c>
      <c r="C2615" s="55">
        <v>3.5453999999999999</v>
      </c>
      <c r="D2615" s="55">
        <v>3.3140999999999998</v>
      </c>
      <c r="E2615" s="55">
        <v>3.5661</v>
      </c>
      <c r="F2615" s="55">
        <v>3.3727999999999998</v>
      </c>
    </row>
    <row r="2616" spans="1:6">
      <c r="A2616" s="56">
        <v>41327</v>
      </c>
      <c r="B2616" s="55">
        <v>3.3424999999999998</v>
      </c>
      <c r="C2616" s="55">
        <v>3.5543999999999998</v>
      </c>
      <c r="D2616" s="55">
        <v>3.3224999999999998</v>
      </c>
      <c r="E2616" s="55">
        <v>3.5750999999999999</v>
      </c>
      <c r="F2616" s="55">
        <v>3.3959999999999999</v>
      </c>
    </row>
    <row r="2617" spans="1:6">
      <c r="A2617" s="56">
        <v>41328</v>
      </c>
      <c r="B2617" s="55">
        <v>3.3424999999999998</v>
      </c>
      <c r="C2617" s="55">
        <v>3.5543999999999998</v>
      </c>
      <c r="D2617" s="55">
        <v>3.3224999999999998</v>
      </c>
      <c r="E2617" s="55">
        <v>3.5750999999999999</v>
      </c>
      <c r="F2617" s="55">
        <v>3.3959999999999999</v>
      </c>
    </row>
    <row r="2618" spans="1:6">
      <c r="A2618" s="56">
        <v>41329</v>
      </c>
      <c r="B2618" s="55">
        <v>3.3424999999999998</v>
      </c>
      <c r="C2618" s="55">
        <v>3.5543999999999998</v>
      </c>
      <c r="D2618" s="55">
        <v>3.3224999999999998</v>
      </c>
      <c r="E2618" s="55">
        <v>3.5750999999999999</v>
      </c>
      <c r="F2618" s="55">
        <v>3.3959999999999999</v>
      </c>
    </row>
    <row r="2619" spans="1:6">
      <c r="A2619" s="56">
        <v>41330</v>
      </c>
      <c r="B2619" s="55">
        <v>3.3412999999999999</v>
      </c>
      <c r="C2619" s="55">
        <v>3.5531000000000001</v>
      </c>
      <c r="D2619" s="55">
        <v>3.3212999999999999</v>
      </c>
      <c r="E2619" s="55">
        <v>3.5737999999999999</v>
      </c>
      <c r="F2619" s="55">
        <v>3.3797000000000001</v>
      </c>
    </row>
    <row r="2620" spans="1:6">
      <c r="A2620" s="56">
        <v>41331</v>
      </c>
      <c r="B2620" s="55">
        <v>3.3793000000000002</v>
      </c>
      <c r="C2620" s="55">
        <v>3.5935000000000001</v>
      </c>
      <c r="D2620" s="55">
        <v>3.3591000000000002</v>
      </c>
      <c r="E2620" s="55">
        <v>3.6145</v>
      </c>
      <c r="F2620" s="55">
        <v>3.3877999999999999</v>
      </c>
    </row>
    <row r="2621" spans="1:6">
      <c r="A2621" s="56">
        <v>41332</v>
      </c>
      <c r="B2621" s="55">
        <v>3.3658999999999999</v>
      </c>
      <c r="C2621" s="55">
        <v>3.5792999999999999</v>
      </c>
      <c r="D2621" s="55">
        <v>3.3458000000000001</v>
      </c>
      <c r="E2621" s="55">
        <v>3.6000999999999999</v>
      </c>
      <c r="F2621" s="55">
        <v>3.4144999999999999</v>
      </c>
    </row>
    <row r="2622" spans="1:6">
      <c r="A2622" s="56">
        <v>41333</v>
      </c>
      <c r="B2622" s="55">
        <v>3.3546999999999998</v>
      </c>
      <c r="C2622" s="55">
        <v>3.5674000000000001</v>
      </c>
      <c r="D2622" s="55">
        <v>3.3346</v>
      </c>
      <c r="E2622" s="55">
        <v>3.5880999999999998</v>
      </c>
      <c r="F2622" s="55">
        <v>3.4203000000000001</v>
      </c>
    </row>
    <row r="2623" spans="1:6">
      <c r="A2623" s="56">
        <v>41334</v>
      </c>
      <c r="B2623" s="55">
        <v>3.3351000000000002</v>
      </c>
      <c r="C2623" s="55">
        <v>3.5466000000000002</v>
      </c>
      <c r="D2623" s="55">
        <v>3.3151999999999999</v>
      </c>
      <c r="E2623" s="55">
        <v>3.5672000000000001</v>
      </c>
      <c r="F2623" s="55">
        <v>3.4072</v>
      </c>
    </row>
    <row r="2624" spans="1:6">
      <c r="A2624" s="56">
        <v>41335</v>
      </c>
      <c r="B2624" s="55">
        <v>3.3351000000000002</v>
      </c>
      <c r="C2624" s="55">
        <v>3.5466000000000002</v>
      </c>
      <c r="D2624" s="55">
        <v>3.3151999999999999</v>
      </c>
      <c r="E2624" s="55">
        <v>3.5672000000000001</v>
      </c>
      <c r="F2624" s="55">
        <v>3.4072</v>
      </c>
    </row>
    <row r="2625" spans="1:6">
      <c r="A2625" s="56">
        <v>41336</v>
      </c>
      <c r="B2625" s="55">
        <v>3.3351000000000002</v>
      </c>
      <c r="C2625" s="55">
        <v>3.5466000000000002</v>
      </c>
      <c r="D2625" s="55">
        <v>3.3151999999999999</v>
      </c>
      <c r="E2625" s="55">
        <v>3.5672000000000001</v>
      </c>
      <c r="F2625" s="55">
        <v>3.4072</v>
      </c>
    </row>
    <row r="2626" spans="1:6">
      <c r="A2626" s="56">
        <v>41337</v>
      </c>
      <c r="B2626" s="55">
        <v>3.3245</v>
      </c>
      <c r="C2626" s="55">
        <v>3.5352000000000001</v>
      </c>
      <c r="D2626" s="55">
        <v>3.3046000000000002</v>
      </c>
      <c r="E2626" s="55">
        <v>3.5558000000000001</v>
      </c>
      <c r="F2626" s="55">
        <v>3.3845999999999998</v>
      </c>
    </row>
    <row r="2627" spans="1:6">
      <c r="A2627" s="56">
        <v>41338</v>
      </c>
      <c r="B2627" s="55">
        <v>3.3224999999999998</v>
      </c>
      <c r="C2627" s="55">
        <v>3.5331000000000001</v>
      </c>
      <c r="D2627" s="55">
        <v>3.3026</v>
      </c>
      <c r="E2627" s="55">
        <v>3.5535999999999999</v>
      </c>
      <c r="F2627" s="55">
        <v>3.3736999999999999</v>
      </c>
    </row>
    <row r="2628" spans="1:6">
      <c r="A2628" s="56">
        <v>41339</v>
      </c>
      <c r="B2628" s="55">
        <v>3.3048000000000002</v>
      </c>
      <c r="C2628" s="55">
        <v>3.5143</v>
      </c>
      <c r="D2628" s="55">
        <v>3.2850000000000001</v>
      </c>
      <c r="E2628" s="55">
        <v>3.5347</v>
      </c>
      <c r="F2628" s="55">
        <v>3.3691</v>
      </c>
    </row>
    <row r="2629" spans="1:6">
      <c r="A2629" s="56">
        <v>41340</v>
      </c>
      <c r="B2629" s="55">
        <v>3.3174999999999999</v>
      </c>
      <c r="C2629" s="55">
        <v>3.5278</v>
      </c>
      <c r="D2629" s="55">
        <v>3.2976999999999999</v>
      </c>
      <c r="E2629" s="55">
        <v>3.5484</v>
      </c>
      <c r="F2629" s="55">
        <v>3.351</v>
      </c>
    </row>
    <row r="2630" spans="1:6">
      <c r="A2630" s="56">
        <v>41341</v>
      </c>
      <c r="B2630" s="55">
        <v>3.3088000000000002</v>
      </c>
      <c r="C2630" s="55">
        <v>3.5185</v>
      </c>
      <c r="D2630" s="55">
        <v>3.2890000000000001</v>
      </c>
      <c r="E2630" s="55">
        <v>3.5390000000000001</v>
      </c>
      <c r="F2630" s="55">
        <v>3.363</v>
      </c>
    </row>
    <row r="2631" spans="1:6">
      <c r="A2631" s="56">
        <v>41342</v>
      </c>
      <c r="B2631" s="55">
        <v>3.3088000000000002</v>
      </c>
      <c r="C2631" s="55">
        <v>3.5185</v>
      </c>
      <c r="D2631" s="55">
        <v>3.2890000000000001</v>
      </c>
      <c r="E2631" s="55">
        <v>3.5390000000000001</v>
      </c>
      <c r="F2631" s="55">
        <v>3.363</v>
      </c>
    </row>
    <row r="2632" spans="1:6">
      <c r="A2632" s="56">
        <v>41343</v>
      </c>
      <c r="B2632" s="55">
        <v>3.3088000000000002</v>
      </c>
      <c r="C2632" s="55">
        <v>3.5185</v>
      </c>
      <c r="D2632" s="55">
        <v>3.2890000000000001</v>
      </c>
      <c r="E2632" s="55">
        <v>3.5390000000000001</v>
      </c>
      <c r="F2632" s="55">
        <v>3.363</v>
      </c>
    </row>
    <row r="2633" spans="1:6">
      <c r="A2633" s="56">
        <v>41344</v>
      </c>
      <c r="B2633" s="55">
        <v>3.2919</v>
      </c>
      <c r="C2633" s="55">
        <v>3.5005000000000002</v>
      </c>
      <c r="D2633" s="55">
        <v>3.2722000000000002</v>
      </c>
      <c r="E2633" s="55">
        <v>3.5209000000000001</v>
      </c>
      <c r="F2633" s="55">
        <v>3.3582999999999998</v>
      </c>
    </row>
    <row r="2634" spans="1:6">
      <c r="A2634" s="56">
        <v>41345</v>
      </c>
      <c r="B2634" s="55">
        <v>3.3073000000000001</v>
      </c>
      <c r="C2634" s="55">
        <v>3.5169000000000001</v>
      </c>
      <c r="D2634" s="55">
        <v>3.2875000000000001</v>
      </c>
      <c r="E2634" s="55">
        <v>3.5373999999999999</v>
      </c>
      <c r="F2634" s="55">
        <v>3.3475000000000001</v>
      </c>
    </row>
    <row r="2635" spans="1:6">
      <c r="A2635" s="56">
        <v>41346</v>
      </c>
      <c r="B2635" s="55">
        <v>3.3092999999999999</v>
      </c>
      <c r="C2635" s="55">
        <v>3.5190999999999999</v>
      </c>
      <c r="D2635" s="55">
        <v>3.2894999999999999</v>
      </c>
      <c r="E2635" s="55">
        <v>3.5394999999999999</v>
      </c>
      <c r="F2635" s="55">
        <v>3.3643000000000001</v>
      </c>
    </row>
    <row r="2636" spans="1:6">
      <c r="A2636" s="56">
        <v>41347</v>
      </c>
      <c r="B2636" s="55">
        <v>3.3071999999999999</v>
      </c>
      <c r="C2636" s="55">
        <v>3.5169000000000001</v>
      </c>
      <c r="D2636" s="55">
        <v>3.2873999999999999</v>
      </c>
      <c r="E2636" s="55">
        <v>3.5373000000000001</v>
      </c>
      <c r="F2636" s="55">
        <v>3.3662999999999998</v>
      </c>
    </row>
    <row r="2637" spans="1:6">
      <c r="A2637" s="56">
        <v>41348</v>
      </c>
      <c r="B2637" s="55">
        <v>3.3218999999999999</v>
      </c>
      <c r="C2637" s="55">
        <v>3.5325000000000002</v>
      </c>
      <c r="D2637" s="55">
        <v>3.302</v>
      </c>
      <c r="E2637" s="55">
        <v>3.5531000000000001</v>
      </c>
      <c r="F2637" s="55">
        <v>3.3538999999999999</v>
      </c>
    </row>
    <row r="2638" spans="1:6">
      <c r="A2638" s="56">
        <v>41349</v>
      </c>
      <c r="B2638" s="55">
        <v>3.3218999999999999</v>
      </c>
      <c r="C2638" s="55">
        <v>3.5325000000000002</v>
      </c>
      <c r="D2638" s="55">
        <v>3.302</v>
      </c>
      <c r="E2638" s="55">
        <v>3.5531000000000001</v>
      </c>
      <c r="F2638" s="55">
        <v>3.3538999999999999</v>
      </c>
    </row>
    <row r="2639" spans="1:6">
      <c r="A2639" s="56">
        <v>41350</v>
      </c>
      <c r="B2639" s="55">
        <v>3.3218999999999999</v>
      </c>
      <c r="C2639" s="55">
        <v>3.5325000000000002</v>
      </c>
      <c r="D2639" s="55">
        <v>3.302</v>
      </c>
      <c r="E2639" s="55">
        <v>3.5531000000000001</v>
      </c>
      <c r="F2639" s="55">
        <v>3.3538999999999999</v>
      </c>
    </row>
    <row r="2640" spans="1:6">
      <c r="A2640" s="56">
        <v>41351</v>
      </c>
      <c r="B2640" s="55">
        <v>3.3620000000000001</v>
      </c>
      <c r="C2640" s="55">
        <v>3.5750999999999999</v>
      </c>
      <c r="D2640" s="55">
        <v>3.3418000000000001</v>
      </c>
      <c r="E2640" s="55">
        <v>3.5958999999999999</v>
      </c>
      <c r="F2640" s="55">
        <v>3.3769999999999998</v>
      </c>
    </row>
    <row r="2641" spans="1:6">
      <c r="A2641" s="56">
        <v>41352</v>
      </c>
      <c r="B2641" s="55">
        <v>3.3376999999999999</v>
      </c>
      <c r="C2641" s="55">
        <v>3.5493000000000001</v>
      </c>
      <c r="D2641" s="55">
        <v>3.3176999999999999</v>
      </c>
      <c r="E2641" s="55">
        <v>3.57</v>
      </c>
      <c r="F2641" s="55">
        <v>3.3969</v>
      </c>
    </row>
    <row r="2642" spans="1:6">
      <c r="A2642" s="56">
        <v>41353</v>
      </c>
      <c r="B2642" s="55">
        <v>3.3618000000000001</v>
      </c>
      <c r="C2642" s="55">
        <v>3.5749</v>
      </c>
      <c r="D2642" s="55">
        <v>3.3416999999999999</v>
      </c>
      <c r="E2642" s="55">
        <v>3.5956999999999999</v>
      </c>
      <c r="F2642" s="55">
        <v>3.3860000000000001</v>
      </c>
    </row>
    <row r="2643" spans="1:6">
      <c r="A2643" s="56">
        <v>41354</v>
      </c>
      <c r="B2643" s="55">
        <v>3.3651</v>
      </c>
      <c r="C2643" s="55">
        <v>3.5783999999999998</v>
      </c>
      <c r="D2643" s="55">
        <v>3.3450000000000002</v>
      </c>
      <c r="E2643" s="55">
        <v>3.5992999999999999</v>
      </c>
      <c r="F2643" s="55">
        <v>3.3999000000000001</v>
      </c>
    </row>
    <row r="2644" spans="1:6">
      <c r="A2644" s="56">
        <v>41355</v>
      </c>
      <c r="B2644" s="55">
        <v>3.3769</v>
      </c>
      <c r="C2644" s="55">
        <v>3.5910000000000002</v>
      </c>
      <c r="D2644" s="55">
        <v>3.3567</v>
      </c>
      <c r="E2644" s="55">
        <v>3.6118999999999999</v>
      </c>
      <c r="F2644" s="55">
        <v>3.4239999999999999</v>
      </c>
    </row>
    <row r="2645" spans="1:6">
      <c r="A2645" s="56">
        <v>41356</v>
      </c>
      <c r="B2645" s="55">
        <v>3.3769</v>
      </c>
      <c r="C2645" s="55">
        <v>3.5910000000000002</v>
      </c>
      <c r="D2645" s="55">
        <v>3.3567</v>
      </c>
      <c r="E2645" s="55">
        <v>3.6118999999999999</v>
      </c>
      <c r="F2645" s="55">
        <v>3.4239999999999999</v>
      </c>
    </row>
    <row r="2646" spans="1:6">
      <c r="A2646" s="56">
        <v>41357</v>
      </c>
      <c r="B2646" s="55">
        <v>3.3769</v>
      </c>
      <c r="C2646" s="55">
        <v>3.5910000000000002</v>
      </c>
      <c r="D2646" s="55">
        <v>3.3567</v>
      </c>
      <c r="E2646" s="55">
        <v>3.6118999999999999</v>
      </c>
      <c r="F2646" s="55">
        <v>3.4239999999999999</v>
      </c>
    </row>
    <row r="2647" spans="1:6">
      <c r="A2647" s="56">
        <v>41358</v>
      </c>
      <c r="B2647" s="55">
        <v>3.3582000000000001</v>
      </c>
      <c r="C2647" s="55">
        <v>3.5710999999999999</v>
      </c>
      <c r="D2647" s="55">
        <v>3.3380999999999998</v>
      </c>
      <c r="E2647" s="55">
        <v>3.5918999999999999</v>
      </c>
      <c r="F2647" s="55">
        <v>3.4257</v>
      </c>
    </row>
    <row r="2648" spans="1:6">
      <c r="A2648" s="56">
        <v>41359</v>
      </c>
      <c r="B2648" s="55">
        <v>3.3668</v>
      </c>
      <c r="C2648" s="55">
        <v>3.5802</v>
      </c>
      <c r="D2648" s="55">
        <v>3.3466</v>
      </c>
      <c r="E2648" s="55">
        <v>3.601</v>
      </c>
      <c r="F2648" s="55">
        <v>3.4018999999999999</v>
      </c>
    </row>
    <row r="2649" spans="1:6">
      <c r="A2649" s="56">
        <v>41360</v>
      </c>
      <c r="B2649" s="55">
        <v>3.3793000000000002</v>
      </c>
      <c r="C2649" s="55">
        <v>3.5935999999999999</v>
      </c>
      <c r="D2649" s="55">
        <v>3.3591000000000002</v>
      </c>
      <c r="E2649" s="55">
        <v>3.6145</v>
      </c>
      <c r="F2649" s="55">
        <v>3.4184000000000001</v>
      </c>
    </row>
    <row r="2650" spans="1:6">
      <c r="A2650" s="56">
        <v>41361</v>
      </c>
      <c r="B2650" s="55">
        <v>3.3814000000000002</v>
      </c>
      <c r="C2650" s="55">
        <v>3.5956999999999999</v>
      </c>
      <c r="D2650" s="55">
        <v>3.3611</v>
      </c>
      <c r="E2650" s="55">
        <v>3.6166999999999998</v>
      </c>
      <c r="F2650" s="55">
        <v>3.4304000000000001</v>
      </c>
    </row>
    <row r="2651" spans="1:6">
      <c r="A2651" s="56">
        <v>41362</v>
      </c>
      <c r="B2651" s="55">
        <v>3.3944000000000001</v>
      </c>
      <c r="C2651" s="55">
        <v>3.6095999999999999</v>
      </c>
      <c r="D2651" s="55">
        <v>3.3740999999999999</v>
      </c>
      <c r="E2651" s="55">
        <v>3.6305999999999998</v>
      </c>
      <c r="F2651" s="55">
        <v>3.4348999999999998</v>
      </c>
    </row>
    <row r="2652" spans="1:6">
      <c r="A2652" s="56">
        <v>41363</v>
      </c>
      <c r="B2652" s="55">
        <v>3.3944000000000001</v>
      </c>
      <c r="C2652" s="55">
        <v>3.6095999999999999</v>
      </c>
      <c r="D2652" s="55">
        <v>3.3740999999999999</v>
      </c>
      <c r="E2652" s="55">
        <v>3.6305999999999998</v>
      </c>
      <c r="F2652" s="55">
        <v>3.4348999999999998</v>
      </c>
    </row>
    <row r="2653" spans="1:6">
      <c r="A2653" s="56">
        <v>41364</v>
      </c>
      <c r="B2653" s="55">
        <v>3.3944000000000001</v>
      </c>
      <c r="C2653" s="55">
        <v>3.6095999999999999</v>
      </c>
      <c r="D2653" s="55">
        <v>3.3740999999999999</v>
      </c>
      <c r="E2653" s="55">
        <v>3.6305999999999998</v>
      </c>
      <c r="F2653" s="55">
        <v>3.4348999999999998</v>
      </c>
    </row>
    <row r="2654" spans="1:6">
      <c r="A2654" s="56">
        <v>41365</v>
      </c>
      <c r="B2654" s="55">
        <v>3.3944000000000001</v>
      </c>
      <c r="C2654" s="55">
        <v>3.6095999999999999</v>
      </c>
      <c r="D2654" s="55">
        <v>3.3740999999999999</v>
      </c>
      <c r="E2654" s="55">
        <v>3.6305999999999998</v>
      </c>
      <c r="F2654" s="55">
        <v>3.4348999999999998</v>
      </c>
    </row>
    <row r="2655" spans="1:6">
      <c r="A2655" s="56">
        <v>41366</v>
      </c>
      <c r="B2655" s="55">
        <v>3.3864000000000001</v>
      </c>
      <c r="C2655" s="55">
        <v>3.601</v>
      </c>
      <c r="D2655" s="55">
        <v>3.3660999999999999</v>
      </c>
      <c r="E2655" s="55">
        <v>3.6219999999999999</v>
      </c>
      <c r="F2655" s="55">
        <v>3.4323000000000001</v>
      </c>
    </row>
    <row r="2656" spans="1:6">
      <c r="A2656" s="56">
        <v>41367</v>
      </c>
      <c r="B2656" s="55">
        <v>3.3902000000000001</v>
      </c>
      <c r="C2656" s="55">
        <v>3.6051000000000002</v>
      </c>
      <c r="D2656" s="55">
        <v>3.3698999999999999</v>
      </c>
      <c r="E2656" s="55">
        <v>3.6261000000000001</v>
      </c>
      <c r="F2656" s="55">
        <v>3.4422000000000001</v>
      </c>
    </row>
    <row r="2657" spans="1:6">
      <c r="A2657" s="56">
        <v>41368</v>
      </c>
      <c r="B2657" s="55">
        <v>3.4030999999999998</v>
      </c>
      <c r="C2657" s="55">
        <v>3.6189</v>
      </c>
      <c r="D2657" s="55">
        <v>3.3828</v>
      </c>
      <c r="E2657" s="55">
        <v>3.6398999999999999</v>
      </c>
      <c r="F2657" s="55">
        <v>3.4416000000000002</v>
      </c>
    </row>
    <row r="2658" spans="1:6">
      <c r="A2658" s="56">
        <v>41369</v>
      </c>
      <c r="B2658" s="55">
        <v>3.3908</v>
      </c>
      <c r="C2658" s="55">
        <v>3.6057999999999999</v>
      </c>
      <c r="D2658" s="55">
        <v>3.3704999999999998</v>
      </c>
      <c r="E2658" s="55">
        <v>3.6267999999999998</v>
      </c>
      <c r="F2658" s="55">
        <v>3.4457</v>
      </c>
    </row>
    <row r="2659" spans="1:6">
      <c r="A2659" s="56">
        <v>41370</v>
      </c>
      <c r="B2659" s="55">
        <v>3.3908</v>
      </c>
      <c r="C2659" s="55">
        <v>3.6057999999999999</v>
      </c>
      <c r="D2659" s="55">
        <v>3.3704999999999998</v>
      </c>
      <c r="E2659" s="55">
        <v>3.6267999999999998</v>
      </c>
      <c r="F2659" s="55">
        <v>3.4457</v>
      </c>
    </row>
    <row r="2660" spans="1:6">
      <c r="A2660" s="56">
        <v>41371</v>
      </c>
      <c r="B2660" s="55">
        <v>3.3908</v>
      </c>
      <c r="C2660" s="55">
        <v>3.6057999999999999</v>
      </c>
      <c r="D2660" s="55">
        <v>3.3704999999999998</v>
      </c>
      <c r="E2660" s="55">
        <v>3.6267999999999998</v>
      </c>
      <c r="F2660" s="55">
        <v>3.4457</v>
      </c>
    </row>
    <row r="2661" spans="1:6">
      <c r="A2661" s="56">
        <v>41372</v>
      </c>
      <c r="B2661" s="55">
        <v>3.3769999999999998</v>
      </c>
      <c r="C2661" s="55">
        <v>3.5911</v>
      </c>
      <c r="D2661" s="55">
        <v>3.3567999999999998</v>
      </c>
      <c r="E2661" s="55">
        <v>3.6118999999999999</v>
      </c>
      <c r="F2661" s="55">
        <v>3.4388999999999998</v>
      </c>
    </row>
    <row r="2662" spans="1:6">
      <c r="A2662" s="56">
        <v>41373</v>
      </c>
      <c r="B2662" s="55">
        <v>3.3376999999999999</v>
      </c>
      <c r="C2662" s="55">
        <v>3.5493000000000001</v>
      </c>
      <c r="D2662" s="55">
        <v>3.3176999999999999</v>
      </c>
      <c r="E2662" s="55">
        <v>3.5699000000000001</v>
      </c>
      <c r="F2662" s="55">
        <v>3.4137</v>
      </c>
    </row>
    <row r="2663" spans="1:6">
      <c r="A2663" s="56">
        <v>41374</v>
      </c>
      <c r="B2663" s="55">
        <v>3.3258000000000001</v>
      </c>
      <c r="C2663" s="55">
        <v>3.5366</v>
      </c>
      <c r="D2663" s="55">
        <v>3.3058999999999998</v>
      </c>
      <c r="E2663" s="55">
        <v>3.5571999999999999</v>
      </c>
      <c r="F2663" s="55">
        <v>3.3862999999999999</v>
      </c>
    </row>
    <row r="2664" spans="1:6">
      <c r="A2664" s="56">
        <v>41375</v>
      </c>
      <c r="B2664" s="55">
        <v>3.3136999999999999</v>
      </c>
      <c r="C2664" s="55">
        <v>3.5236999999999998</v>
      </c>
      <c r="D2664" s="55">
        <v>3.2938000000000001</v>
      </c>
      <c r="E2664" s="55">
        <v>3.5442</v>
      </c>
      <c r="F2664" s="55">
        <v>3.3727</v>
      </c>
    </row>
    <row r="2665" spans="1:6">
      <c r="A2665" s="56">
        <v>41376</v>
      </c>
      <c r="B2665" s="55">
        <v>3.3298000000000001</v>
      </c>
      <c r="C2665" s="55">
        <v>3.5409000000000002</v>
      </c>
      <c r="D2665" s="55">
        <v>3.3098999999999998</v>
      </c>
      <c r="E2665" s="55">
        <v>3.5615000000000001</v>
      </c>
      <c r="F2665" s="55">
        <v>3.3691</v>
      </c>
    </row>
    <row r="2666" spans="1:6">
      <c r="A2666" s="56">
        <v>41377</v>
      </c>
      <c r="B2666" s="55">
        <v>3.3298000000000001</v>
      </c>
      <c r="C2666" s="55">
        <v>3.5409000000000002</v>
      </c>
      <c r="D2666" s="55">
        <v>3.3098999999999998</v>
      </c>
      <c r="E2666" s="55">
        <v>3.5615000000000001</v>
      </c>
      <c r="F2666" s="55">
        <v>3.3691</v>
      </c>
    </row>
    <row r="2667" spans="1:6">
      <c r="A2667" s="56">
        <v>41378</v>
      </c>
      <c r="B2667" s="55">
        <v>3.3298000000000001</v>
      </c>
      <c r="C2667" s="55">
        <v>3.5409000000000002</v>
      </c>
      <c r="D2667" s="55">
        <v>3.3098999999999998</v>
      </c>
      <c r="E2667" s="55">
        <v>3.5615000000000001</v>
      </c>
      <c r="F2667" s="55">
        <v>3.3691</v>
      </c>
    </row>
    <row r="2668" spans="1:6">
      <c r="A2668" s="56">
        <v>41379</v>
      </c>
      <c r="B2668" s="55">
        <v>3.3368000000000002</v>
      </c>
      <c r="C2668" s="55">
        <v>3.5482999999999998</v>
      </c>
      <c r="D2668" s="55">
        <v>3.3168000000000002</v>
      </c>
      <c r="E2668" s="55">
        <v>3.569</v>
      </c>
      <c r="F2668" s="55">
        <v>3.3833000000000002</v>
      </c>
    </row>
    <row r="2669" spans="1:6">
      <c r="A2669" s="56">
        <v>41380</v>
      </c>
      <c r="B2669" s="55">
        <v>3.3307000000000002</v>
      </c>
      <c r="C2669" s="55">
        <v>3.5419</v>
      </c>
      <c r="D2669" s="55">
        <v>3.3108</v>
      </c>
      <c r="E2669" s="55">
        <v>3.5625</v>
      </c>
      <c r="F2669" s="55">
        <v>3.3856999999999999</v>
      </c>
    </row>
    <row r="2670" spans="1:6">
      <c r="A2670" s="56">
        <v>41381</v>
      </c>
      <c r="B2670" s="55">
        <v>3.3313999999999999</v>
      </c>
      <c r="C2670" s="55">
        <v>3.5426000000000002</v>
      </c>
      <c r="D2670" s="55">
        <v>3.3113999999999999</v>
      </c>
      <c r="E2670" s="55">
        <v>3.5632000000000001</v>
      </c>
      <c r="F2670" s="55">
        <v>3.3872</v>
      </c>
    </row>
    <row r="2671" spans="1:6">
      <c r="A2671" s="56">
        <v>41382</v>
      </c>
      <c r="B2671" s="55">
        <v>3.3393000000000002</v>
      </c>
      <c r="C2671" s="55">
        <v>3.5508999999999999</v>
      </c>
      <c r="D2671" s="55">
        <v>3.3193000000000001</v>
      </c>
      <c r="E2671" s="55">
        <v>3.5716000000000001</v>
      </c>
      <c r="F2671" s="55">
        <v>3.3815</v>
      </c>
    </row>
    <row r="2672" spans="1:6">
      <c r="A2672" s="56">
        <v>41383</v>
      </c>
      <c r="B2672" s="55">
        <v>3.3317999999999999</v>
      </c>
      <c r="C2672" s="55">
        <v>3.5430999999999999</v>
      </c>
      <c r="D2672" s="55">
        <v>3.3119000000000001</v>
      </c>
      <c r="E2672" s="55">
        <v>3.5636999999999999</v>
      </c>
      <c r="F2672" s="55">
        <v>3.3849999999999998</v>
      </c>
    </row>
    <row r="2673" spans="1:6">
      <c r="A2673" s="56">
        <v>41384</v>
      </c>
      <c r="B2673" s="55">
        <v>3.3317999999999999</v>
      </c>
      <c r="C2673" s="55">
        <v>3.5430999999999999</v>
      </c>
      <c r="D2673" s="55">
        <v>3.3119000000000001</v>
      </c>
      <c r="E2673" s="55">
        <v>3.5636999999999999</v>
      </c>
      <c r="F2673" s="55">
        <v>3.3849999999999998</v>
      </c>
    </row>
    <row r="2674" spans="1:6">
      <c r="A2674" s="56">
        <v>41385</v>
      </c>
      <c r="B2674" s="55">
        <v>3.3317999999999999</v>
      </c>
      <c r="C2674" s="55">
        <v>3.5430999999999999</v>
      </c>
      <c r="D2674" s="55">
        <v>3.3119000000000001</v>
      </c>
      <c r="E2674" s="55">
        <v>3.5636999999999999</v>
      </c>
      <c r="F2674" s="55">
        <v>3.3849999999999998</v>
      </c>
    </row>
    <row r="2675" spans="1:6">
      <c r="A2675" s="56">
        <v>41386</v>
      </c>
      <c r="B2675" s="55">
        <v>3.3210000000000002</v>
      </c>
      <c r="C2675" s="55">
        <v>3.5316000000000001</v>
      </c>
      <c r="D2675" s="55">
        <v>3.3012000000000001</v>
      </c>
      <c r="E2675" s="55">
        <v>3.5520999999999998</v>
      </c>
      <c r="F2675" s="55">
        <v>3.3776999999999999</v>
      </c>
    </row>
    <row r="2676" spans="1:6">
      <c r="A2676" s="56">
        <v>41387</v>
      </c>
      <c r="B2676" s="55">
        <v>3.3222</v>
      </c>
      <c r="C2676" s="55">
        <v>3.5327999999999999</v>
      </c>
      <c r="D2676" s="55">
        <v>3.3022999999999998</v>
      </c>
      <c r="E2676" s="55">
        <v>3.5533000000000001</v>
      </c>
      <c r="F2676" s="55">
        <v>3.3666</v>
      </c>
    </row>
    <row r="2677" spans="1:6">
      <c r="A2677" s="56">
        <v>41388</v>
      </c>
      <c r="B2677" s="55">
        <v>3.3209</v>
      </c>
      <c r="C2677" s="55">
        <v>3.5314999999999999</v>
      </c>
      <c r="D2677" s="55">
        <v>3.3010999999999999</v>
      </c>
      <c r="E2677" s="55">
        <v>3.552</v>
      </c>
      <c r="F2677" s="55">
        <v>3.3839999999999999</v>
      </c>
    </row>
    <row r="2678" spans="1:6">
      <c r="A2678" s="56">
        <v>41389</v>
      </c>
      <c r="B2678" s="55">
        <v>3.3144999999999998</v>
      </c>
      <c r="C2678" s="55">
        <v>3.5246</v>
      </c>
      <c r="D2678" s="55">
        <v>3.2946</v>
      </c>
      <c r="E2678" s="55">
        <v>3.5451000000000001</v>
      </c>
      <c r="F2678" s="55">
        <v>3.3681999999999999</v>
      </c>
    </row>
    <row r="2679" spans="1:6">
      <c r="A2679" s="56">
        <v>41390</v>
      </c>
      <c r="B2679" s="55">
        <v>3.3340999999999998</v>
      </c>
      <c r="C2679" s="55">
        <v>3.5453999999999999</v>
      </c>
      <c r="D2679" s="55">
        <v>3.3140999999999998</v>
      </c>
      <c r="E2679" s="55">
        <v>3.5661</v>
      </c>
      <c r="F2679" s="55">
        <v>3.3647999999999998</v>
      </c>
    </row>
    <row r="2680" spans="1:6">
      <c r="A2680" s="56">
        <v>41391</v>
      </c>
      <c r="B2680" s="55">
        <v>3.3340999999999998</v>
      </c>
      <c r="C2680" s="55">
        <v>3.5453999999999999</v>
      </c>
      <c r="D2680" s="55">
        <v>3.3140999999999998</v>
      </c>
      <c r="E2680" s="55">
        <v>3.5661</v>
      </c>
      <c r="F2680" s="55">
        <v>3.3647999999999998</v>
      </c>
    </row>
    <row r="2681" spans="1:6">
      <c r="A2681" s="56">
        <v>41392</v>
      </c>
      <c r="B2681" s="55">
        <v>3.3340999999999998</v>
      </c>
      <c r="C2681" s="55">
        <v>3.5453999999999999</v>
      </c>
      <c r="D2681" s="55">
        <v>3.3140999999999998</v>
      </c>
      <c r="E2681" s="55">
        <v>3.5661</v>
      </c>
      <c r="F2681" s="55">
        <v>3.3647999999999998</v>
      </c>
    </row>
    <row r="2682" spans="1:6">
      <c r="A2682" s="56">
        <v>41393</v>
      </c>
      <c r="B2682" s="55">
        <v>3.3353999999999999</v>
      </c>
      <c r="C2682" s="55">
        <v>3.5468000000000002</v>
      </c>
      <c r="D2682" s="55">
        <v>3.3153999999999999</v>
      </c>
      <c r="E2682" s="55">
        <v>3.5674000000000001</v>
      </c>
      <c r="F2682" s="55">
        <v>3.3843000000000001</v>
      </c>
    </row>
    <row r="2683" spans="1:6">
      <c r="A2683" s="56">
        <v>41394</v>
      </c>
      <c r="B2683" s="55">
        <v>3.3285999999999998</v>
      </c>
      <c r="C2683" s="55">
        <v>3.5396000000000001</v>
      </c>
      <c r="D2683" s="55">
        <v>3.3087</v>
      </c>
      <c r="E2683" s="55">
        <v>3.5602</v>
      </c>
      <c r="F2683" s="55">
        <v>3.3753000000000002</v>
      </c>
    </row>
    <row r="2684" spans="1:6">
      <c r="A2684" s="56">
        <v>41395</v>
      </c>
      <c r="B2684" s="55">
        <v>3.3285999999999998</v>
      </c>
      <c r="C2684" s="55">
        <v>3.5396000000000001</v>
      </c>
      <c r="D2684" s="55">
        <v>3.3087</v>
      </c>
      <c r="E2684" s="55">
        <v>3.5602</v>
      </c>
      <c r="F2684" s="55">
        <v>3.3753000000000002</v>
      </c>
    </row>
    <row r="2685" spans="1:6">
      <c r="A2685" s="56">
        <v>41396</v>
      </c>
      <c r="B2685" s="55">
        <v>3.3593000000000002</v>
      </c>
      <c r="C2685" s="55">
        <v>3.5722999999999998</v>
      </c>
      <c r="D2685" s="55">
        <v>3.3391999999999999</v>
      </c>
      <c r="E2685" s="55">
        <v>3.5931000000000002</v>
      </c>
      <c r="F2685" s="55">
        <v>3.3820999999999999</v>
      </c>
    </row>
    <row r="2686" spans="1:6">
      <c r="A2686" s="56">
        <v>41397</v>
      </c>
      <c r="B2686" s="55">
        <v>3.3593000000000002</v>
      </c>
      <c r="C2686" s="55">
        <v>3.5722999999999998</v>
      </c>
      <c r="D2686" s="55">
        <v>3.3391999999999999</v>
      </c>
      <c r="E2686" s="55">
        <v>3.5931000000000002</v>
      </c>
      <c r="F2686" s="55">
        <v>3.3820999999999999</v>
      </c>
    </row>
    <row r="2687" spans="1:6">
      <c r="A2687" s="56">
        <v>41398</v>
      </c>
      <c r="B2687" s="55">
        <v>3.3593000000000002</v>
      </c>
      <c r="C2687" s="55">
        <v>3.5722999999999998</v>
      </c>
      <c r="D2687" s="55">
        <v>3.3391999999999999</v>
      </c>
      <c r="E2687" s="55">
        <v>3.5931000000000002</v>
      </c>
      <c r="F2687" s="55">
        <v>3.3820999999999999</v>
      </c>
    </row>
    <row r="2688" spans="1:6">
      <c r="A2688" s="56">
        <v>41399</v>
      </c>
      <c r="B2688" s="55">
        <v>3.3593000000000002</v>
      </c>
      <c r="C2688" s="55">
        <v>3.5722999999999998</v>
      </c>
      <c r="D2688" s="55">
        <v>3.3391999999999999</v>
      </c>
      <c r="E2688" s="55">
        <v>3.5931000000000002</v>
      </c>
      <c r="F2688" s="55">
        <v>3.3820999999999999</v>
      </c>
    </row>
    <row r="2689" spans="1:6">
      <c r="A2689" s="56">
        <v>41400</v>
      </c>
      <c r="B2689" s="55">
        <v>3.3277999999999999</v>
      </c>
      <c r="C2689" s="55">
        <v>3.5388000000000002</v>
      </c>
      <c r="D2689" s="55">
        <v>3.3079000000000001</v>
      </c>
      <c r="E2689" s="55">
        <v>3.5592999999999999</v>
      </c>
      <c r="F2689" s="55">
        <v>3.395</v>
      </c>
    </row>
    <row r="2690" spans="1:6">
      <c r="A2690" s="56">
        <v>41401</v>
      </c>
      <c r="B2690" s="55">
        <v>3.3374999999999999</v>
      </c>
      <c r="C2690" s="55">
        <v>3.5491000000000001</v>
      </c>
      <c r="D2690" s="55">
        <v>3.3176000000000001</v>
      </c>
      <c r="E2690" s="55">
        <v>3.5697999999999999</v>
      </c>
      <c r="F2690" s="55">
        <v>3.3759999999999999</v>
      </c>
    </row>
    <row r="2691" spans="1:6">
      <c r="A2691" s="56">
        <v>41402</v>
      </c>
      <c r="B2691" s="55">
        <v>3.3220999999999998</v>
      </c>
      <c r="C2691" s="55">
        <v>3.5327000000000002</v>
      </c>
      <c r="D2691" s="55">
        <v>3.3022</v>
      </c>
      <c r="E2691" s="55">
        <v>3.5531999999999999</v>
      </c>
      <c r="F2691" s="55">
        <v>3.3774000000000002</v>
      </c>
    </row>
    <row r="2692" spans="1:6">
      <c r="A2692" s="56">
        <v>41403</v>
      </c>
      <c r="B2692" s="55">
        <v>3.3102</v>
      </c>
      <c r="C2692" s="55">
        <v>3.5200999999999998</v>
      </c>
      <c r="D2692" s="55">
        <v>3.2904</v>
      </c>
      <c r="E2692" s="55">
        <v>3.5406</v>
      </c>
      <c r="F2692" s="55">
        <v>3.3683999999999998</v>
      </c>
    </row>
    <row r="2693" spans="1:6">
      <c r="A2693" s="56">
        <v>41404</v>
      </c>
      <c r="B2693" s="55">
        <v>3.2890999999999999</v>
      </c>
      <c r="C2693" s="55">
        <v>3.4975999999999998</v>
      </c>
      <c r="D2693" s="55">
        <v>3.2694000000000001</v>
      </c>
      <c r="E2693" s="55">
        <v>3.5179999999999998</v>
      </c>
      <c r="F2693" s="55">
        <v>3.3572000000000002</v>
      </c>
    </row>
    <row r="2694" spans="1:6">
      <c r="A2694" s="56">
        <v>41405</v>
      </c>
      <c r="B2694" s="55">
        <v>3.2890999999999999</v>
      </c>
      <c r="C2694" s="55">
        <v>3.4975999999999998</v>
      </c>
      <c r="D2694" s="55">
        <v>3.2694000000000001</v>
      </c>
      <c r="E2694" s="55">
        <v>3.5179999999999998</v>
      </c>
      <c r="F2694" s="55">
        <v>3.3572000000000002</v>
      </c>
    </row>
    <row r="2695" spans="1:6">
      <c r="A2695" s="56">
        <v>41406</v>
      </c>
      <c r="B2695" s="55">
        <v>3.2890999999999999</v>
      </c>
      <c r="C2695" s="55">
        <v>3.4975999999999998</v>
      </c>
      <c r="D2695" s="55">
        <v>3.2694000000000001</v>
      </c>
      <c r="E2695" s="55">
        <v>3.5179999999999998</v>
      </c>
      <c r="F2695" s="55">
        <v>3.3572000000000002</v>
      </c>
    </row>
    <row r="2696" spans="1:6">
      <c r="A2696" s="56">
        <v>41407</v>
      </c>
      <c r="B2696" s="55">
        <v>3.2902999999999998</v>
      </c>
      <c r="C2696" s="55">
        <v>3.4988999999999999</v>
      </c>
      <c r="D2696" s="55">
        <v>3.2706</v>
      </c>
      <c r="E2696" s="55">
        <v>3.5192000000000001</v>
      </c>
      <c r="F2696" s="55">
        <v>3.3243999999999998</v>
      </c>
    </row>
    <row r="2697" spans="1:6">
      <c r="A2697" s="56">
        <v>41408</v>
      </c>
      <c r="B2697" s="55">
        <v>3.3043999999999998</v>
      </c>
      <c r="C2697" s="55">
        <v>3.5139</v>
      </c>
      <c r="D2697" s="55">
        <v>3.2846000000000002</v>
      </c>
      <c r="E2697" s="55">
        <v>3.5343</v>
      </c>
      <c r="F2697" s="55">
        <v>3.3441000000000001</v>
      </c>
    </row>
    <row r="2698" spans="1:6">
      <c r="A2698" s="56">
        <v>41409</v>
      </c>
      <c r="B2698" s="55">
        <v>3.2957000000000001</v>
      </c>
      <c r="C2698" s="55">
        <v>3.5045999999999999</v>
      </c>
      <c r="D2698" s="55">
        <v>3.2759999999999998</v>
      </c>
      <c r="E2698" s="55">
        <v>3.5249999999999999</v>
      </c>
      <c r="F2698" s="55">
        <v>3.3549000000000002</v>
      </c>
    </row>
    <row r="2699" spans="1:6">
      <c r="A2699" s="56">
        <v>41410</v>
      </c>
      <c r="B2699" s="55">
        <v>3.3168000000000002</v>
      </c>
      <c r="C2699" s="55">
        <v>3.5270000000000001</v>
      </c>
      <c r="D2699" s="55">
        <v>3.2968999999999999</v>
      </c>
      <c r="E2699" s="55">
        <v>3.5474999999999999</v>
      </c>
      <c r="F2699" s="55">
        <v>3.3349000000000002</v>
      </c>
    </row>
    <row r="2700" spans="1:6">
      <c r="A2700" s="56">
        <v>41411</v>
      </c>
      <c r="B2700" s="55">
        <v>3.3170999999999999</v>
      </c>
      <c r="C2700" s="55">
        <v>3.5272999999999999</v>
      </c>
      <c r="D2700" s="55">
        <v>3.2972000000000001</v>
      </c>
      <c r="E2700" s="55">
        <v>3.5478999999999998</v>
      </c>
      <c r="F2700" s="55">
        <v>3.3570000000000002</v>
      </c>
    </row>
    <row r="2701" spans="1:6">
      <c r="A2701" s="56">
        <v>41412</v>
      </c>
      <c r="B2701" s="55">
        <v>3.3170999999999999</v>
      </c>
      <c r="C2701" s="55">
        <v>3.5272999999999999</v>
      </c>
      <c r="D2701" s="55">
        <v>3.2972000000000001</v>
      </c>
      <c r="E2701" s="55">
        <v>3.5478999999999998</v>
      </c>
      <c r="F2701" s="55">
        <v>3.3570000000000002</v>
      </c>
    </row>
    <row r="2702" spans="1:6">
      <c r="A2702" s="56">
        <v>41413</v>
      </c>
      <c r="B2702" s="55">
        <v>3.3170999999999999</v>
      </c>
      <c r="C2702" s="55">
        <v>3.5272999999999999</v>
      </c>
      <c r="D2702" s="55">
        <v>3.2972000000000001</v>
      </c>
      <c r="E2702" s="55">
        <v>3.5478999999999998</v>
      </c>
      <c r="F2702" s="55">
        <v>3.3570000000000002</v>
      </c>
    </row>
    <row r="2703" spans="1:6">
      <c r="A2703" s="56">
        <v>41414</v>
      </c>
      <c r="B2703" s="55">
        <v>3.3035999999999999</v>
      </c>
      <c r="C2703" s="55">
        <v>3.5131000000000001</v>
      </c>
      <c r="D2703" s="55">
        <v>3.2839</v>
      </c>
      <c r="E2703" s="55">
        <v>3.5335000000000001</v>
      </c>
      <c r="F2703" s="55">
        <v>3.3633000000000002</v>
      </c>
    </row>
    <row r="2704" spans="1:6">
      <c r="A2704" s="56">
        <v>41415</v>
      </c>
      <c r="B2704" s="55">
        <v>3.3039999999999998</v>
      </c>
      <c r="C2704" s="55">
        <v>3.5135000000000001</v>
      </c>
      <c r="D2704" s="55">
        <v>3.2841999999999998</v>
      </c>
      <c r="E2704" s="55">
        <v>3.5339</v>
      </c>
      <c r="F2704" s="55">
        <v>3.3456999999999999</v>
      </c>
    </row>
    <row r="2705" spans="1:6">
      <c r="A2705" s="56">
        <v>41416</v>
      </c>
      <c r="B2705" s="55">
        <v>3.2885</v>
      </c>
      <c r="C2705" s="55">
        <v>3.4969999999999999</v>
      </c>
      <c r="D2705" s="55">
        <v>3.2688999999999999</v>
      </c>
      <c r="E2705" s="55">
        <v>3.5173999999999999</v>
      </c>
      <c r="F2705" s="55">
        <v>3.3570000000000002</v>
      </c>
    </row>
    <row r="2706" spans="1:6">
      <c r="A2706" s="56">
        <v>41417</v>
      </c>
      <c r="B2706" s="55">
        <v>3.3167</v>
      </c>
      <c r="C2706" s="55">
        <v>3.5270000000000001</v>
      </c>
      <c r="D2706" s="55">
        <v>3.2968000000000002</v>
      </c>
      <c r="E2706" s="55">
        <v>3.5474999999999999</v>
      </c>
      <c r="F2706" s="55">
        <v>3.3570000000000002</v>
      </c>
    </row>
    <row r="2707" spans="1:6">
      <c r="A2707" s="56">
        <v>41418</v>
      </c>
      <c r="B2707" s="55">
        <v>3.3071999999999999</v>
      </c>
      <c r="C2707" s="55">
        <v>3.5169000000000001</v>
      </c>
      <c r="D2707" s="55">
        <v>3.2873999999999999</v>
      </c>
      <c r="E2707" s="55">
        <v>3.5373000000000001</v>
      </c>
      <c r="F2707" s="55">
        <v>3.3732000000000002</v>
      </c>
    </row>
    <row r="2708" spans="1:6">
      <c r="A2708" s="56">
        <v>41419</v>
      </c>
      <c r="B2708" s="55">
        <v>3.3071999999999999</v>
      </c>
      <c r="C2708" s="55">
        <v>3.5169000000000001</v>
      </c>
      <c r="D2708" s="55">
        <v>3.2873999999999999</v>
      </c>
      <c r="E2708" s="55">
        <v>3.5373000000000001</v>
      </c>
      <c r="F2708" s="55">
        <v>3.3732000000000002</v>
      </c>
    </row>
    <row r="2709" spans="1:6">
      <c r="A2709" s="56">
        <v>41420</v>
      </c>
      <c r="B2709" s="55">
        <v>3.3071999999999999</v>
      </c>
      <c r="C2709" s="55">
        <v>3.5169000000000001</v>
      </c>
      <c r="D2709" s="55">
        <v>3.2873999999999999</v>
      </c>
      <c r="E2709" s="55">
        <v>3.5373000000000001</v>
      </c>
      <c r="F2709" s="55">
        <v>3.3732000000000002</v>
      </c>
    </row>
    <row r="2710" spans="1:6">
      <c r="A2710" s="56">
        <v>41421</v>
      </c>
      <c r="B2710" s="55">
        <v>3.3258000000000001</v>
      </c>
      <c r="C2710" s="55">
        <v>3.5366</v>
      </c>
      <c r="D2710" s="55">
        <v>3.3058999999999998</v>
      </c>
      <c r="E2710" s="55">
        <v>3.5571999999999999</v>
      </c>
      <c r="F2710" s="55">
        <v>3.3734000000000002</v>
      </c>
    </row>
    <row r="2711" spans="1:6">
      <c r="A2711" s="56">
        <v>41422</v>
      </c>
      <c r="B2711" s="55">
        <v>3.3069000000000002</v>
      </c>
      <c r="C2711" s="55">
        <v>3.5165000000000002</v>
      </c>
      <c r="D2711" s="55">
        <v>3.2871000000000001</v>
      </c>
      <c r="E2711" s="55">
        <v>3.5369999999999999</v>
      </c>
      <c r="F2711" s="55">
        <v>3.3542000000000001</v>
      </c>
    </row>
    <row r="2712" spans="1:6">
      <c r="A2712" s="56">
        <v>41423</v>
      </c>
      <c r="B2712" s="55">
        <v>3.3010999999999999</v>
      </c>
      <c r="C2712" s="55">
        <v>3.5104000000000002</v>
      </c>
      <c r="D2712" s="55">
        <v>3.2814000000000001</v>
      </c>
      <c r="E2712" s="55">
        <v>3.5308000000000002</v>
      </c>
      <c r="F2712" s="55">
        <v>3.3483999999999998</v>
      </c>
    </row>
    <row r="2713" spans="1:6">
      <c r="A2713" s="56">
        <v>41424</v>
      </c>
      <c r="B2713" s="55">
        <v>3.3010999999999999</v>
      </c>
      <c r="C2713" s="55">
        <v>3.5104000000000002</v>
      </c>
      <c r="D2713" s="55">
        <v>3.2814000000000001</v>
      </c>
      <c r="E2713" s="55">
        <v>3.5308000000000002</v>
      </c>
      <c r="F2713" s="55">
        <v>3.3483999999999998</v>
      </c>
    </row>
    <row r="2714" spans="1:6">
      <c r="A2714" s="56">
        <v>41425</v>
      </c>
      <c r="B2714" s="55">
        <v>3.3801999999999999</v>
      </c>
      <c r="C2714" s="55">
        <v>3.5945</v>
      </c>
      <c r="D2714" s="55">
        <v>3.3599000000000001</v>
      </c>
      <c r="E2714" s="55">
        <v>3.6154000000000002</v>
      </c>
      <c r="F2714" s="55">
        <v>3.4285000000000001</v>
      </c>
    </row>
    <row r="2715" spans="1:6">
      <c r="A2715" s="56">
        <v>41426</v>
      </c>
      <c r="B2715" s="55">
        <v>3.3801999999999999</v>
      </c>
      <c r="C2715" s="55">
        <v>3.5945</v>
      </c>
      <c r="D2715" s="55">
        <v>3.3599000000000001</v>
      </c>
      <c r="E2715" s="55">
        <v>3.6154000000000002</v>
      </c>
      <c r="F2715" s="55">
        <v>3.4285000000000001</v>
      </c>
    </row>
    <row r="2716" spans="1:6">
      <c r="A2716" s="56">
        <v>41427</v>
      </c>
      <c r="B2716" s="55">
        <v>3.3801999999999999</v>
      </c>
      <c r="C2716" s="55">
        <v>3.5945</v>
      </c>
      <c r="D2716" s="55">
        <v>3.3599000000000001</v>
      </c>
      <c r="E2716" s="55">
        <v>3.6154000000000002</v>
      </c>
      <c r="F2716" s="55">
        <v>3.4285000000000001</v>
      </c>
    </row>
    <row r="2717" spans="1:6">
      <c r="A2717" s="56">
        <v>41428</v>
      </c>
      <c r="B2717" s="55">
        <v>3.3889</v>
      </c>
      <c r="C2717" s="55">
        <v>3.6036999999999999</v>
      </c>
      <c r="D2717" s="55">
        <v>3.3685999999999998</v>
      </c>
      <c r="E2717" s="55">
        <v>3.6246999999999998</v>
      </c>
      <c r="F2717" s="55">
        <v>3.4373</v>
      </c>
    </row>
    <row r="2718" spans="1:6">
      <c r="A2718" s="56">
        <v>41429</v>
      </c>
      <c r="B2718" s="55">
        <v>3.3849999999999998</v>
      </c>
      <c r="C2718" s="55">
        <v>3.5996000000000001</v>
      </c>
      <c r="D2718" s="55">
        <v>3.3647999999999998</v>
      </c>
      <c r="E2718" s="55">
        <v>3.6206</v>
      </c>
      <c r="F2718" s="55">
        <v>3.4333999999999998</v>
      </c>
    </row>
    <row r="2719" spans="1:6">
      <c r="A2719" s="56">
        <v>41430</v>
      </c>
      <c r="B2719" s="55">
        <v>3.3763999999999998</v>
      </c>
      <c r="C2719" s="55">
        <v>3.5903999999999998</v>
      </c>
      <c r="D2719" s="55">
        <v>3.3561999999999999</v>
      </c>
      <c r="E2719" s="55">
        <v>3.6113</v>
      </c>
      <c r="F2719" s="55">
        <v>3.4245999999999999</v>
      </c>
    </row>
    <row r="2720" spans="1:6">
      <c r="A2720" s="56">
        <v>41431</v>
      </c>
      <c r="B2720" s="55">
        <v>3.4241999999999999</v>
      </c>
      <c r="C2720" s="55">
        <v>3.6413000000000002</v>
      </c>
      <c r="D2720" s="55">
        <v>3.4037000000000002</v>
      </c>
      <c r="E2720" s="55">
        <v>3.6625000000000001</v>
      </c>
      <c r="F2720" s="55">
        <v>3.4731999999999998</v>
      </c>
    </row>
    <row r="2721" spans="1:6">
      <c r="A2721" s="56">
        <v>41432</v>
      </c>
      <c r="B2721" s="55">
        <v>3.4432999999999998</v>
      </c>
      <c r="C2721" s="55">
        <v>3.6616</v>
      </c>
      <c r="D2721" s="55">
        <v>3.4226999999999999</v>
      </c>
      <c r="E2721" s="55">
        <v>3.6829000000000001</v>
      </c>
      <c r="F2721" s="55">
        <v>3.4925999999999999</v>
      </c>
    </row>
    <row r="2722" spans="1:6">
      <c r="A2722" s="56">
        <v>41433</v>
      </c>
      <c r="B2722" s="55">
        <v>3.4432999999999998</v>
      </c>
      <c r="C2722" s="55">
        <v>3.6616</v>
      </c>
      <c r="D2722" s="55">
        <v>3.4226999999999999</v>
      </c>
      <c r="E2722" s="55">
        <v>3.6829000000000001</v>
      </c>
      <c r="F2722" s="55">
        <v>3.4925999999999999</v>
      </c>
    </row>
    <row r="2723" spans="1:6">
      <c r="A2723" s="56">
        <v>41434</v>
      </c>
      <c r="B2723" s="55">
        <v>3.4432999999999998</v>
      </c>
      <c r="C2723" s="55">
        <v>3.6616</v>
      </c>
      <c r="D2723" s="55">
        <v>3.4226999999999999</v>
      </c>
      <c r="E2723" s="55">
        <v>3.6829000000000001</v>
      </c>
      <c r="F2723" s="55">
        <v>3.4925999999999999</v>
      </c>
    </row>
    <row r="2724" spans="1:6">
      <c r="A2724" s="56">
        <v>41435</v>
      </c>
      <c r="B2724" s="55">
        <v>3.387</v>
      </c>
      <c r="C2724" s="55">
        <v>3.6017000000000001</v>
      </c>
      <c r="D2724" s="55">
        <v>3.3666999999999998</v>
      </c>
      <c r="E2724" s="55">
        <v>3.6225999999999998</v>
      </c>
      <c r="F2724" s="55">
        <v>3.4354</v>
      </c>
    </row>
    <row r="2725" spans="1:6">
      <c r="A2725" s="56">
        <v>41436</v>
      </c>
      <c r="B2725" s="55">
        <v>3.4106000000000001</v>
      </c>
      <c r="C2725" s="55">
        <v>3.6267999999999998</v>
      </c>
      <c r="D2725" s="55">
        <v>3.3900999999999999</v>
      </c>
      <c r="E2725" s="55">
        <v>3.6478999999999999</v>
      </c>
      <c r="F2725" s="55">
        <v>3.4592999999999998</v>
      </c>
    </row>
    <row r="2726" spans="1:6">
      <c r="A2726" s="56">
        <v>41437</v>
      </c>
      <c r="B2726" s="55">
        <v>3.4220000000000002</v>
      </c>
      <c r="C2726" s="55">
        <v>3.6389</v>
      </c>
      <c r="D2726" s="55">
        <v>3.4015</v>
      </c>
      <c r="E2726" s="55">
        <v>3.6600999999999999</v>
      </c>
      <c r="F2726" s="55">
        <v>3.4708999999999999</v>
      </c>
    </row>
    <row r="2727" spans="1:6">
      <c r="A2727" s="56">
        <v>41438</v>
      </c>
      <c r="B2727" s="55">
        <v>3.4356</v>
      </c>
      <c r="C2727" s="55">
        <v>3.6534</v>
      </c>
      <c r="D2727" s="55">
        <v>3.415</v>
      </c>
      <c r="E2727" s="55">
        <v>3.6745999999999999</v>
      </c>
      <c r="F2727" s="55">
        <v>3.4847000000000001</v>
      </c>
    </row>
    <row r="2728" spans="1:6">
      <c r="A2728" s="56">
        <v>41439</v>
      </c>
      <c r="B2728" s="55">
        <v>3.3763999999999998</v>
      </c>
      <c r="C2728" s="55">
        <v>3.5905</v>
      </c>
      <c r="D2728" s="55">
        <v>3.3561999999999999</v>
      </c>
      <c r="E2728" s="55">
        <v>3.6113</v>
      </c>
      <c r="F2728" s="55">
        <v>3.4247000000000001</v>
      </c>
    </row>
    <row r="2729" spans="1:6">
      <c r="A2729" s="56">
        <v>41440</v>
      </c>
      <c r="B2729" s="55">
        <v>3.3763999999999998</v>
      </c>
      <c r="C2729" s="55">
        <v>3.5905</v>
      </c>
      <c r="D2729" s="55">
        <v>3.3561999999999999</v>
      </c>
      <c r="E2729" s="55">
        <v>3.6113</v>
      </c>
      <c r="F2729" s="55">
        <v>3.4247000000000001</v>
      </c>
    </row>
    <row r="2730" spans="1:6">
      <c r="A2730" s="56">
        <v>41441</v>
      </c>
      <c r="B2730" s="55">
        <v>3.3763999999999998</v>
      </c>
      <c r="C2730" s="55">
        <v>3.5905</v>
      </c>
      <c r="D2730" s="55">
        <v>3.3561999999999999</v>
      </c>
      <c r="E2730" s="55">
        <v>3.6113</v>
      </c>
      <c r="F2730" s="55">
        <v>3.4247000000000001</v>
      </c>
    </row>
    <row r="2731" spans="1:6">
      <c r="A2731" s="56">
        <v>41442</v>
      </c>
      <c r="B2731" s="55">
        <v>3.3932000000000002</v>
      </c>
      <c r="C2731" s="55">
        <v>3.6082999999999998</v>
      </c>
      <c r="D2731" s="55">
        <v>3.3729</v>
      </c>
      <c r="E2731" s="55">
        <v>3.6293000000000002</v>
      </c>
      <c r="F2731" s="55">
        <v>3.4417</v>
      </c>
    </row>
    <row r="2732" spans="1:6">
      <c r="A2732" s="56">
        <v>41443</v>
      </c>
      <c r="B2732" s="55">
        <v>3.3831000000000002</v>
      </c>
      <c r="C2732" s="55">
        <v>3.5975999999999999</v>
      </c>
      <c r="D2732" s="55">
        <v>3.3628</v>
      </c>
      <c r="E2732" s="55">
        <v>3.6185</v>
      </c>
      <c r="F2732" s="55">
        <v>3.4315000000000002</v>
      </c>
    </row>
    <row r="2733" spans="1:6">
      <c r="A2733" s="56">
        <v>41444</v>
      </c>
      <c r="B2733" s="55">
        <v>3.3986999999999998</v>
      </c>
      <c r="C2733" s="55">
        <v>3.6141999999999999</v>
      </c>
      <c r="D2733" s="55">
        <v>3.3784000000000001</v>
      </c>
      <c r="E2733" s="55">
        <v>3.6352000000000002</v>
      </c>
      <c r="F2733" s="55">
        <v>3.4472999999999998</v>
      </c>
    </row>
    <row r="2734" spans="1:6">
      <c r="A2734" s="56">
        <v>41445</v>
      </c>
      <c r="B2734" s="55">
        <v>3.4590000000000001</v>
      </c>
      <c r="C2734" s="55">
        <v>3.6783000000000001</v>
      </c>
      <c r="D2734" s="55">
        <v>3.4382999999999999</v>
      </c>
      <c r="E2734" s="55">
        <v>3.6997</v>
      </c>
      <c r="F2734" s="55">
        <v>3.5085000000000002</v>
      </c>
    </row>
    <row r="2735" spans="1:6">
      <c r="A2735" s="56">
        <v>41446</v>
      </c>
      <c r="B2735" s="55">
        <v>3.4716999999999998</v>
      </c>
      <c r="C2735" s="55">
        <v>3.6918000000000002</v>
      </c>
      <c r="D2735" s="55">
        <v>3.4508999999999999</v>
      </c>
      <c r="E2735" s="55">
        <v>3.7132999999999998</v>
      </c>
      <c r="F2735" s="55">
        <v>3.5213000000000001</v>
      </c>
    </row>
    <row r="2736" spans="1:6">
      <c r="A2736" s="56">
        <v>41447</v>
      </c>
      <c r="B2736" s="55">
        <v>3.4716999999999998</v>
      </c>
      <c r="C2736" s="55">
        <v>3.6918000000000002</v>
      </c>
      <c r="D2736" s="55">
        <v>3.4508999999999999</v>
      </c>
      <c r="E2736" s="55">
        <v>3.7132999999999998</v>
      </c>
      <c r="F2736" s="55">
        <v>3.5213000000000001</v>
      </c>
    </row>
    <row r="2737" spans="1:6">
      <c r="A2737" s="56">
        <v>41448</v>
      </c>
      <c r="B2737" s="55">
        <v>3.4716999999999998</v>
      </c>
      <c r="C2737" s="55">
        <v>3.6918000000000002</v>
      </c>
      <c r="D2737" s="55">
        <v>3.4508999999999999</v>
      </c>
      <c r="E2737" s="55">
        <v>3.7132999999999998</v>
      </c>
      <c r="F2737" s="55">
        <v>3.5213000000000001</v>
      </c>
    </row>
    <row r="2738" spans="1:6">
      <c r="A2738" s="56">
        <v>41449</v>
      </c>
      <c r="B2738" s="55">
        <v>3.4950999999999999</v>
      </c>
      <c r="C2738" s="55">
        <v>3.7166999999999999</v>
      </c>
      <c r="D2738" s="55">
        <v>3.4742000000000002</v>
      </c>
      <c r="E2738" s="55">
        <v>3.7383000000000002</v>
      </c>
      <c r="F2738" s="55">
        <v>3.5451000000000001</v>
      </c>
    </row>
    <row r="2739" spans="1:6">
      <c r="A2739" s="56">
        <v>41450</v>
      </c>
      <c r="B2739" s="55">
        <v>3.4731000000000001</v>
      </c>
      <c r="C2739" s="55">
        <v>3.6932999999999998</v>
      </c>
      <c r="D2739" s="55">
        <v>3.4523000000000001</v>
      </c>
      <c r="E2739" s="55">
        <v>3.7147999999999999</v>
      </c>
      <c r="F2739" s="55">
        <v>3.5228000000000002</v>
      </c>
    </row>
    <row r="2740" spans="1:6">
      <c r="A2740" s="56">
        <v>41451</v>
      </c>
      <c r="B2740" s="55">
        <v>3.4782999999999999</v>
      </c>
      <c r="C2740" s="55">
        <v>3.6987999999999999</v>
      </c>
      <c r="D2740" s="55">
        <v>3.4575</v>
      </c>
      <c r="E2740" s="55">
        <v>3.7202999999999999</v>
      </c>
      <c r="F2740" s="55">
        <v>3.528</v>
      </c>
    </row>
    <row r="2741" spans="1:6">
      <c r="A2741" s="56">
        <v>41452</v>
      </c>
      <c r="B2741" s="55">
        <v>3.4754999999999998</v>
      </c>
      <c r="C2741" s="55">
        <v>3.6958000000000002</v>
      </c>
      <c r="D2741" s="55">
        <v>3.4546999999999999</v>
      </c>
      <c r="E2741" s="55">
        <v>3.7172999999999998</v>
      </c>
      <c r="F2741" s="55">
        <v>3.5251999999999999</v>
      </c>
    </row>
    <row r="2742" spans="1:6">
      <c r="A2742" s="56">
        <v>41453</v>
      </c>
      <c r="B2742" s="55">
        <v>3.4462999999999999</v>
      </c>
      <c r="C2742" s="55">
        <v>3.6648000000000001</v>
      </c>
      <c r="D2742" s="55">
        <v>3.4257</v>
      </c>
      <c r="E2742" s="55">
        <v>3.6861000000000002</v>
      </c>
      <c r="F2742" s="55">
        <v>3.4956</v>
      </c>
    </row>
    <row r="2743" spans="1:6">
      <c r="A2743" s="56">
        <v>41454</v>
      </c>
      <c r="B2743" s="55">
        <v>3.4462999999999999</v>
      </c>
      <c r="C2743" s="55">
        <v>3.6648000000000001</v>
      </c>
      <c r="D2743" s="55">
        <v>3.4257</v>
      </c>
      <c r="E2743" s="55">
        <v>3.6861000000000002</v>
      </c>
      <c r="F2743" s="55">
        <v>3.4956</v>
      </c>
    </row>
    <row r="2744" spans="1:6">
      <c r="A2744" s="56">
        <v>41455</v>
      </c>
      <c r="B2744" s="55">
        <v>3.4462999999999999</v>
      </c>
      <c r="C2744" s="55">
        <v>3.6648000000000001</v>
      </c>
      <c r="D2744" s="55">
        <v>3.4257</v>
      </c>
      <c r="E2744" s="55">
        <v>3.6861000000000002</v>
      </c>
      <c r="F2744" s="55">
        <v>3.4956</v>
      </c>
    </row>
    <row r="2745" spans="1:6">
      <c r="A2745" s="56">
        <v>41456</v>
      </c>
      <c r="B2745" s="55">
        <v>3.4649999999999999</v>
      </c>
      <c r="C2745" s="55">
        <v>3.6846000000000001</v>
      </c>
      <c r="D2745" s="55">
        <v>3.4441999999999999</v>
      </c>
      <c r="E2745" s="55">
        <v>3.7061000000000002</v>
      </c>
      <c r="F2745" s="55">
        <v>3.5145</v>
      </c>
    </row>
    <row r="2746" spans="1:6">
      <c r="A2746" s="56">
        <v>41457</v>
      </c>
      <c r="B2746" s="55">
        <v>3.4550000000000001</v>
      </c>
      <c r="C2746" s="55">
        <v>3.6739999999999999</v>
      </c>
      <c r="D2746" s="55">
        <v>3.4342999999999999</v>
      </c>
      <c r="E2746" s="55">
        <v>3.6953999999999998</v>
      </c>
      <c r="F2746" s="55">
        <v>3.5044</v>
      </c>
    </row>
    <row r="2747" spans="1:6">
      <c r="A2747" s="56">
        <v>41458</v>
      </c>
      <c r="B2747" s="55">
        <v>3.4748000000000001</v>
      </c>
      <c r="C2747" s="55">
        <v>3.6951000000000001</v>
      </c>
      <c r="D2747" s="55">
        <v>3.4540000000000002</v>
      </c>
      <c r="E2747" s="55">
        <v>3.7166000000000001</v>
      </c>
      <c r="F2747" s="55">
        <v>3.5245000000000002</v>
      </c>
    </row>
    <row r="2748" spans="1:6">
      <c r="A2748" s="56">
        <v>41459</v>
      </c>
      <c r="B2748" s="55">
        <v>3.4418000000000002</v>
      </c>
      <c r="C2748" s="55">
        <v>3.66</v>
      </c>
      <c r="D2748" s="55">
        <v>3.4211999999999998</v>
      </c>
      <c r="E2748" s="55">
        <v>3.6812999999999998</v>
      </c>
      <c r="F2748" s="55">
        <v>3.4910000000000001</v>
      </c>
    </row>
    <row r="2749" spans="1:6">
      <c r="A2749" s="56">
        <v>41460</v>
      </c>
      <c r="B2749" s="55">
        <v>3.4138999999999999</v>
      </c>
      <c r="C2749" s="55">
        <v>3.6303999999999998</v>
      </c>
      <c r="D2749" s="55">
        <v>3.3935</v>
      </c>
      <c r="E2749" s="55">
        <v>3.6515</v>
      </c>
      <c r="F2749" s="55">
        <v>3.4628000000000001</v>
      </c>
    </row>
    <row r="2750" spans="1:6">
      <c r="A2750" s="56">
        <v>41461</v>
      </c>
      <c r="B2750" s="55">
        <v>3.4138999999999999</v>
      </c>
      <c r="C2750" s="55">
        <v>3.6303999999999998</v>
      </c>
      <c r="D2750" s="55">
        <v>3.3935</v>
      </c>
      <c r="E2750" s="55">
        <v>3.6515</v>
      </c>
      <c r="F2750" s="55">
        <v>3.4628000000000001</v>
      </c>
    </row>
    <row r="2751" spans="1:6">
      <c r="A2751" s="56">
        <v>41462</v>
      </c>
      <c r="B2751" s="55">
        <v>3.4138999999999999</v>
      </c>
      <c r="C2751" s="55">
        <v>3.6303999999999998</v>
      </c>
      <c r="D2751" s="55">
        <v>3.3935</v>
      </c>
      <c r="E2751" s="55">
        <v>3.6515</v>
      </c>
      <c r="F2751" s="55">
        <v>3.4628000000000001</v>
      </c>
    </row>
    <row r="2752" spans="1:6">
      <c r="A2752" s="56">
        <v>41463</v>
      </c>
      <c r="B2752" s="55">
        <v>3.4352999999999998</v>
      </c>
      <c r="C2752" s="55">
        <v>3.6530999999999998</v>
      </c>
      <c r="D2752" s="55">
        <v>3.4146999999999998</v>
      </c>
      <c r="E2752" s="55">
        <v>3.6743000000000001</v>
      </c>
      <c r="F2752" s="55">
        <v>3.4843999999999999</v>
      </c>
    </row>
    <row r="2753" spans="1:6">
      <c r="A2753" s="56">
        <v>41464</v>
      </c>
      <c r="B2753" s="55">
        <v>3.4083999999999999</v>
      </c>
      <c r="C2753" s="55">
        <v>3.6244999999999998</v>
      </c>
      <c r="D2753" s="55">
        <v>3.3879999999999999</v>
      </c>
      <c r="E2753" s="55">
        <v>3.6455000000000002</v>
      </c>
      <c r="F2753" s="55">
        <v>3.4571000000000001</v>
      </c>
    </row>
    <row r="2754" spans="1:6">
      <c r="A2754" s="56">
        <v>41465</v>
      </c>
      <c r="B2754" s="55">
        <v>3.4306000000000001</v>
      </c>
      <c r="C2754" s="55">
        <v>3.6480999999999999</v>
      </c>
      <c r="D2754" s="55">
        <v>3.4100999999999999</v>
      </c>
      <c r="E2754" s="55">
        <v>3.6692999999999998</v>
      </c>
      <c r="F2754" s="55">
        <v>3.4796999999999998</v>
      </c>
    </row>
    <row r="2755" spans="1:6">
      <c r="A2755" s="56">
        <v>41466</v>
      </c>
      <c r="B2755" s="55">
        <v>3.4276</v>
      </c>
      <c r="C2755" s="55">
        <v>3.6448999999999998</v>
      </c>
      <c r="D2755" s="55">
        <v>3.4070999999999998</v>
      </c>
      <c r="E2755" s="55">
        <v>3.6661000000000001</v>
      </c>
      <c r="F2755" s="55">
        <v>3.4767000000000001</v>
      </c>
    </row>
    <row r="2756" spans="1:6">
      <c r="A2756" s="56">
        <v>41467</v>
      </c>
      <c r="B2756" s="55">
        <v>3.4346999999999999</v>
      </c>
      <c r="C2756" s="55">
        <v>3.6524000000000001</v>
      </c>
      <c r="D2756" s="55">
        <v>3.4140999999999999</v>
      </c>
      <c r="E2756" s="55">
        <v>3.6737000000000002</v>
      </c>
      <c r="F2756" s="55">
        <v>3.4838</v>
      </c>
    </row>
    <row r="2757" spans="1:6">
      <c r="A2757" s="56">
        <v>41468</v>
      </c>
      <c r="B2757" s="55">
        <v>3.4346999999999999</v>
      </c>
      <c r="C2757" s="55">
        <v>3.6524000000000001</v>
      </c>
      <c r="D2757" s="55">
        <v>3.4140999999999999</v>
      </c>
      <c r="E2757" s="55">
        <v>3.6737000000000002</v>
      </c>
      <c r="F2757" s="55">
        <v>3.4838</v>
      </c>
    </row>
    <row r="2758" spans="1:6">
      <c r="A2758" s="56">
        <v>41469</v>
      </c>
      <c r="B2758" s="55">
        <v>3.4346999999999999</v>
      </c>
      <c r="C2758" s="55">
        <v>3.6524000000000001</v>
      </c>
      <c r="D2758" s="55">
        <v>3.4140999999999999</v>
      </c>
      <c r="E2758" s="55">
        <v>3.6737000000000002</v>
      </c>
      <c r="F2758" s="55">
        <v>3.4838</v>
      </c>
    </row>
    <row r="2759" spans="1:6">
      <c r="A2759" s="56">
        <v>41470</v>
      </c>
      <c r="B2759" s="55">
        <v>3.4238</v>
      </c>
      <c r="C2759" s="55">
        <v>3.6408999999999998</v>
      </c>
      <c r="D2759" s="55">
        <v>3.4033000000000002</v>
      </c>
      <c r="E2759" s="55">
        <v>3.6621000000000001</v>
      </c>
      <c r="F2759" s="55">
        <v>3.4727999999999999</v>
      </c>
    </row>
    <row r="2760" spans="1:6">
      <c r="A2760" s="56">
        <v>41471</v>
      </c>
      <c r="B2760" s="55">
        <v>3.4091</v>
      </c>
      <c r="C2760" s="55">
        <v>3.6252</v>
      </c>
      <c r="D2760" s="55">
        <v>3.3887</v>
      </c>
      <c r="E2760" s="55">
        <v>3.6463000000000001</v>
      </c>
      <c r="F2760" s="55">
        <v>3.4579</v>
      </c>
    </row>
    <row r="2761" spans="1:6">
      <c r="A2761" s="56">
        <v>41472</v>
      </c>
      <c r="B2761" s="55">
        <v>3.3902999999999999</v>
      </c>
      <c r="C2761" s="55">
        <v>3.6053000000000002</v>
      </c>
      <c r="D2761" s="55">
        <v>3.3700999999999999</v>
      </c>
      <c r="E2761" s="55">
        <v>3.6261999999999999</v>
      </c>
      <c r="F2761" s="55">
        <v>3.4388000000000001</v>
      </c>
    </row>
    <row r="2762" spans="1:6">
      <c r="A2762" s="56">
        <v>41473</v>
      </c>
      <c r="B2762" s="55">
        <v>3.3820999999999999</v>
      </c>
      <c r="C2762" s="55">
        <v>3.5964999999999998</v>
      </c>
      <c r="D2762" s="55">
        <v>3.3618000000000001</v>
      </c>
      <c r="E2762" s="55">
        <v>3.6173999999999999</v>
      </c>
      <c r="F2762" s="55">
        <v>3.4304000000000001</v>
      </c>
    </row>
    <row r="2763" spans="1:6">
      <c r="A2763" s="56">
        <v>41474</v>
      </c>
      <c r="B2763" s="55">
        <v>3.3809</v>
      </c>
      <c r="C2763" s="55">
        <v>3.5952000000000002</v>
      </c>
      <c r="D2763" s="55">
        <v>3.3605999999999998</v>
      </c>
      <c r="E2763" s="55">
        <v>3.6160999999999999</v>
      </c>
      <c r="F2763" s="55">
        <v>3.4291999999999998</v>
      </c>
    </row>
    <row r="2764" spans="1:6">
      <c r="A2764" s="56">
        <v>41475</v>
      </c>
      <c r="B2764" s="55">
        <v>3.3809</v>
      </c>
      <c r="C2764" s="55">
        <v>3.5952000000000002</v>
      </c>
      <c r="D2764" s="55">
        <v>3.3605999999999998</v>
      </c>
      <c r="E2764" s="55">
        <v>3.6160999999999999</v>
      </c>
      <c r="F2764" s="55">
        <v>3.4291999999999998</v>
      </c>
    </row>
    <row r="2765" spans="1:6">
      <c r="A2765" s="56">
        <v>41476</v>
      </c>
      <c r="B2765" s="55">
        <v>3.3809</v>
      </c>
      <c r="C2765" s="55">
        <v>3.5952000000000002</v>
      </c>
      <c r="D2765" s="55">
        <v>3.3605999999999998</v>
      </c>
      <c r="E2765" s="55">
        <v>3.6160999999999999</v>
      </c>
      <c r="F2765" s="55">
        <v>3.4291999999999998</v>
      </c>
    </row>
    <row r="2766" spans="1:6">
      <c r="A2766" s="56">
        <v>41477</v>
      </c>
      <c r="B2766" s="55">
        <v>3.3757999999999999</v>
      </c>
      <c r="C2766" s="55">
        <v>3.5897999999999999</v>
      </c>
      <c r="D2766" s="55">
        <v>3.3555999999999999</v>
      </c>
      <c r="E2766" s="55">
        <v>3.6107</v>
      </c>
      <c r="F2766" s="55">
        <v>3.4241000000000001</v>
      </c>
    </row>
    <row r="2767" spans="1:6">
      <c r="A2767" s="56">
        <v>41478</v>
      </c>
      <c r="B2767" s="55">
        <v>3.3626</v>
      </c>
      <c r="C2767" s="55">
        <v>3.5758000000000001</v>
      </c>
      <c r="D2767" s="55">
        <v>3.3424999999999998</v>
      </c>
      <c r="E2767" s="55">
        <v>3.5966</v>
      </c>
      <c r="F2767" s="55">
        <v>3.4106999999999998</v>
      </c>
    </row>
    <row r="2768" spans="1:6">
      <c r="A2768" s="56">
        <v>41479</v>
      </c>
      <c r="B2768" s="55">
        <v>3.3542000000000001</v>
      </c>
      <c r="C2768" s="55">
        <v>3.5668000000000002</v>
      </c>
      <c r="D2768" s="55">
        <v>3.3340999999999998</v>
      </c>
      <c r="E2768" s="55">
        <v>3.5876000000000001</v>
      </c>
      <c r="F2768" s="55">
        <v>3.4020999999999999</v>
      </c>
    </row>
    <row r="2769" spans="1:6">
      <c r="A2769" s="56">
        <v>41480</v>
      </c>
      <c r="B2769" s="55">
        <v>3.3662999999999998</v>
      </c>
      <c r="C2769" s="55">
        <v>3.5796999999999999</v>
      </c>
      <c r="D2769" s="55">
        <v>3.3462000000000001</v>
      </c>
      <c r="E2769" s="55">
        <v>3.6006</v>
      </c>
      <c r="F2769" s="55">
        <v>3.4144999999999999</v>
      </c>
    </row>
    <row r="2770" spans="1:6">
      <c r="A2770" s="56">
        <v>41481</v>
      </c>
      <c r="B2770" s="55">
        <v>3.3837000000000002</v>
      </c>
      <c r="C2770" s="55">
        <v>3.5983000000000001</v>
      </c>
      <c r="D2770" s="55">
        <v>3.3635000000000002</v>
      </c>
      <c r="E2770" s="55">
        <v>3.6192000000000002</v>
      </c>
      <c r="F2770" s="55">
        <v>3.4321000000000002</v>
      </c>
    </row>
    <row r="2771" spans="1:6">
      <c r="A2771" s="56">
        <v>41482</v>
      </c>
      <c r="B2771" s="55">
        <v>3.3837000000000002</v>
      </c>
      <c r="C2771" s="55">
        <v>3.5983000000000001</v>
      </c>
      <c r="D2771" s="55">
        <v>3.3635000000000002</v>
      </c>
      <c r="E2771" s="55">
        <v>3.6192000000000002</v>
      </c>
      <c r="F2771" s="55">
        <v>3.4321000000000002</v>
      </c>
    </row>
    <row r="2772" spans="1:6">
      <c r="A2772" s="56">
        <v>41483</v>
      </c>
      <c r="B2772" s="55">
        <v>3.3837000000000002</v>
      </c>
      <c r="C2772" s="55">
        <v>3.5983000000000001</v>
      </c>
      <c r="D2772" s="55">
        <v>3.3635000000000002</v>
      </c>
      <c r="E2772" s="55">
        <v>3.6192000000000002</v>
      </c>
      <c r="F2772" s="55">
        <v>3.4321000000000002</v>
      </c>
    </row>
    <row r="2773" spans="1:6">
      <c r="A2773" s="56">
        <v>41484</v>
      </c>
      <c r="B2773" s="55">
        <v>3.3801000000000001</v>
      </c>
      <c r="C2773" s="55">
        <v>3.5943999999999998</v>
      </c>
      <c r="D2773" s="55">
        <v>3.3597999999999999</v>
      </c>
      <c r="E2773" s="55">
        <v>3.6153</v>
      </c>
      <c r="F2773" s="55">
        <v>3.4283999999999999</v>
      </c>
    </row>
    <row r="2774" spans="1:6">
      <c r="A2774" s="56">
        <v>41485</v>
      </c>
      <c r="B2774" s="55">
        <v>3.3628</v>
      </c>
      <c r="C2774" s="55">
        <v>3.5758999999999999</v>
      </c>
      <c r="D2774" s="55">
        <v>3.3426</v>
      </c>
      <c r="E2774" s="55">
        <v>3.5968</v>
      </c>
      <c r="F2774" s="55">
        <v>3.4108999999999998</v>
      </c>
    </row>
    <row r="2775" spans="1:6">
      <c r="A2775" s="56">
        <v>41486</v>
      </c>
      <c r="B2775" s="55">
        <v>3.3818999999999999</v>
      </c>
      <c r="C2775" s="55">
        <v>3.5962999999999998</v>
      </c>
      <c r="D2775" s="55">
        <v>3.3616999999999999</v>
      </c>
      <c r="E2775" s="55">
        <v>3.6172</v>
      </c>
      <c r="F2775" s="55">
        <v>3.4302999999999999</v>
      </c>
    </row>
    <row r="2776" spans="1:6">
      <c r="A2776" s="56">
        <v>41487</v>
      </c>
      <c r="B2776" s="55">
        <v>3.3921999999999999</v>
      </c>
      <c r="C2776" s="55">
        <v>3.6072000000000002</v>
      </c>
      <c r="D2776" s="55">
        <v>3.3719000000000001</v>
      </c>
      <c r="E2776" s="55">
        <v>3.6282000000000001</v>
      </c>
      <c r="F2776" s="55">
        <v>3.4407000000000001</v>
      </c>
    </row>
    <row r="2777" spans="1:6">
      <c r="A2777" s="56">
        <v>41488</v>
      </c>
      <c r="B2777" s="55">
        <v>3.3923999999999999</v>
      </c>
      <c r="C2777" s="55">
        <v>3.6074999999999999</v>
      </c>
      <c r="D2777" s="55">
        <v>3.3721000000000001</v>
      </c>
      <c r="E2777" s="55">
        <v>3.6284000000000001</v>
      </c>
      <c r="F2777" s="55">
        <v>3.4409000000000001</v>
      </c>
    </row>
    <row r="2778" spans="1:6">
      <c r="A2778" s="56">
        <v>41489</v>
      </c>
      <c r="B2778" s="55">
        <v>3.3923999999999999</v>
      </c>
      <c r="C2778" s="55">
        <v>3.6074999999999999</v>
      </c>
      <c r="D2778" s="55">
        <v>3.3721000000000001</v>
      </c>
      <c r="E2778" s="55">
        <v>3.6284000000000001</v>
      </c>
      <c r="F2778" s="55">
        <v>3.4409000000000001</v>
      </c>
    </row>
    <row r="2779" spans="1:6">
      <c r="A2779" s="56">
        <v>41490</v>
      </c>
      <c r="B2779" s="55">
        <v>3.3923999999999999</v>
      </c>
      <c r="C2779" s="55">
        <v>3.6074999999999999</v>
      </c>
      <c r="D2779" s="55">
        <v>3.3721000000000001</v>
      </c>
      <c r="E2779" s="55">
        <v>3.6284000000000001</v>
      </c>
      <c r="F2779" s="55">
        <v>3.4409000000000001</v>
      </c>
    </row>
    <row r="2780" spans="1:6">
      <c r="A2780" s="56">
        <v>41491</v>
      </c>
      <c r="B2780" s="55">
        <v>3.3856000000000002</v>
      </c>
      <c r="C2780" s="55">
        <v>3.6002000000000001</v>
      </c>
      <c r="D2780" s="55">
        <v>3.3653</v>
      </c>
      <c r="E2780" s="55">
        <v>3.6211000000000002</v>
      </c>
      <c r="F2780" s="55">
        <v>3.4340000000000002</v>
      </c>
    </row>
    <row r="2781" spans="1:6">
      <c r="A2781" s="56">
        <v>41492</v>
      </c>
      <c r="B2781" s="55">
        <v>3.3730000000000002</v>
      </c>
      <c r="C2781" s="55">
        <v>3.5868000000000002</v>
      </c>
      <c r="D2781" s="55">
        <v>3.3527999999999998</v>
      </c>
      <c r="E2781" s="55">
        <v>3.6076000000000001</v>
      </c>
      <c r="F2781" s="55">
        <v>3.4211999999999998</v>
      </c>
    </row>
    <row r="2782" spans="1:6">
      <c r="A2782" s="56">
        <v>41493</v>
      </c>
      <c r="B2782" s="55">
        <v>3.3712</v>
      </c>
      <c r="C2782" s="55">
        <v>3.5849000000000002</v>
      </c>
      <c r="D2782" s="55">
        <v>3.351</v>
      </c>
      <c r="E2782" s="55">
        <v>3.6057999999999999</v>
      </c>
      <c r="F2782" s="55">
        <v>3.4194</v>
      </c>
    </row>
    <row r="2783" spans="1:6">
      <c r="A2783" s="56">
        <v>41494</v>
      </c>
      <c r="B2783" s="55">
        <v>3.3778999999999999</v>
      </c>
      <c r="C2783" s="55">
        <v>3.5920000000000001</v>
      </c>
      <c r="D2783" s="55">
        <v>3.3576999999999999</v>
      </c>
      <c r="E2783" s="55">
        <v>3.6128999999999998</v>
      </c>
      <c r="F2783" s="55">
        <v>3.4262000000000001</v>
      </c>
    </row>
    <row r="2784" spans="1:6">
      <c r="A2784" s="56">
        <v>41495</v>
      </c>
      <c r="B2784" s="55">
        <v>3.3565999999999998</v>
      </c>
      <c r="C2784" s="55">
        <v>3.5693999999999999</v>
      </c>
      <c r="D2784" s="55">
        <v>3.3365</v>
      </c>
      <c r="E2784" s="55">
        <v>3.5901000000000001</v>
      </c>
      <c r="F2784" s="55">
        <v>3.4045999999999998</v>
      </c>
    </row>
    <row r="2785" spans="1:6">
      <c r="A2785" s="56">
        <v>41496</v>
      </c>
      <c r="B2785" s="55">
        <v>3.3565999999999998</v>
      </c>
      <c r="C2785" s="55">
        <v>3.5693999999999999</v>
      </c>
      <c r="D2785" s="55">
        <v>3.3365</v>
      </c>
      <c r="E2785" s="55">
        <v>3.5901000000000001</v>
      </c>
      <c r="F2785" s="55">
        <v>3.4045999999999998</v>
      </c>
    </row>
    <row r="2786" spans="1:6">
      <c r="A2786" s="56">
        <v>41497</v>
      </c>
      <c r="B2786" s="55">
        <v>3.3565999999999998</v>
      </c>
      <c r="C2786" s="55">
        <v>3.5693999999999999</v>
      </c>
      <c r="D2786" s="55">
        <v>3.3365</v>
      </c>
      <c r="E2786" s="55">
        <v>3.5901000000000001</v>
      </c>
      <c r="F2786" s="55">
        <v>3.4045999999999998</v>
      </c>
    </row>
    <row r="2787" spans="1:6">
      <c r="A2787" s="56">
        <v>41498</v>
      </c>
      <c r="B2787" s="55">
        <v>3.3548</v>
      </c>
      <c r="C2787" s="55">
        <v>3.5674999999999999</v>
      </c>
      <c r="D2787" s="55">
        <v>3.3347000000000002</v>
      </c>
      <c r="E2787" s="55">
        <v>3.5882999999999998</v>
      </c>
      <c r="F2787" s="55">
        <v>3.4028</v>
      </c>
    </row>
    <row r="2788" spans="1:6">
      <c r="A2788" s="56">
        <v>41499</v>
      </c>
      <c r="B2788" s="55">
        <v>3.3483999999999998</v>
      </c>
      <c r="C2788" s="55">
        <v>3.5607000000000002</v>
      </c>
      <c r="D2788" s="55">
        <v>3.3283999999999998</v>
      </c>
      <c r="E2788" s="55">
        <v>3.5813999999999999</v>
      </c>
      <c r="F2788" s="55">
        <v>3.3963000000000001</v>
      </c>
    </row>
    <row r="2789" spans="1:6">
      <c r="A2789" s="56">
        <v>41500</v>
      </c>
      <c r="B2789" s="55">
        <v>3.3331</v>
      </c>
      <c r="C2789" s="55">
        <v>3.5444</v>
      </c>
      <c r="D2789" s="55">
        <v>3.3130999999999999</v>
      </c>
      <c r="E2789" s="55">
        <v>3.5649999999999999</v>
      </c>
      <c r="F2789" s="55">
        <v>3.3807999999999998</v>
      </c>
    </row>
    <row r="2790" spans="1:6">
      <c r="A2790" s="56">
        <v>41501</v>
      </c>
      <c r="B2790" s="55">
        <v>3.3331</v>
      </c>
      <c r="C2790" s="55">
        <v>3.5444</v>
      </c>
      <c r="D2790" s="55">
        <v>3.3130999999999999</v>
      </c>
      <c r="E2790" s="55">
        <v>3.5649999999999999</v>
      </c>
      <c r="F2790" s="55">
        <v>3.3807999999999998</v>
      </c>
    </row>
    <row r="2791" spans="1:6">
      <c r="A2791" s="56">
        <v>41502</v>
      </c>
      <c r="B2791" s="55">
        <v>3.3664999999999998</v>
      </c>
      <c r="C2791" s="55">
        <v>3.58</v>
      </c>
      <c r="D2791" s="55">
        <v>3.3464</v>
      </c>
      <c r="E2791" s="55">
        <v>3.6008</v>
      </c>
      <c r="F2791" s="55">
        <v>3.4146999999999998</v>
      </c>
    </row>
    <row r="2792" spans="1:6">
      <c r="A2792" s="56">
        <v>41503</v>
      </c>
      <c r="B2792" s="55">
        <v>3.3664999999999998</v>
      </c>
      <c r="C2792" s="55">
        <v>3.58</v>
      </c>
      <c r="D2792" s="55">
        <v>3.3464</v>
      </c>
      <c r="E2792" s="55">
        <v>3.6008</v>
      </c>
      <c r="F2792" s="55">
        <v>3.4146999999999998</v>
      </c>
    </row>
    <row r="2793" spans="1:6">
      <c r="A2793" s="56">
        <v>41504</v>
      </c>
      <c r="B2793" s="55">
        <v>3.3664999999999998</v>
      </c>
      <c r="C2793" s="55">
        <v>3.58</v>
      </c>
      <c r="D2793" s="55">
        <v>3.3464</v>
      </c>
      <c r="E2793" s="55">
        <v>3.6008</v>
      </c>
      <c r="F2793" s="55">
        <v>3.4146999999999998</v>
      </c>
    </row>
    <row r="2794" spans="1:6">
      <c r="A2794" s="56">
        <v>41505</v>
      </c>
      <c r="B2794" s="55">
        <v>3.3818000000000001</v>
      </c>
      <c r="C2794" s="55">
        <v>3.5962000000000001</v>
      </c>
      <c r="D2794" s="55">
        <v>3.3616000000000001</v>
      </c>
      <c r="E2794" s="55">
        <v>3.6171000000000002</v>
      </c>
      <c r="F2794" s="55">
        <v>3.4302000000000001</v>
      </c>
    </row>
    <row r="2795" spans="1:6">
      <c r="A2795" s="56">
        <v>41506</v>
      </c>
      <c r="B2795" s="55">
        <v>3.4026000000000001</v>
      </c>
      <c r="C2795" s="55">
        <v>3.6183000000000001</v>
      </c>
      <c r="D2795" s="55">
        <v>3.3822000000000001</v>
      </c>
      <c r="E2795" s="55">
        <v>3.6394000000000002</v>
      </c>
      <c r="F2795" s="55">
        <v>3.4512999999999998</v>
      </c>
    </row>
    <row r="2796" spans="1:6">
      <c r="A2796" s="56">
        <v>41507</v>
      </c>
      <c r="B2796" s="55">
        <v>3.3881999999999999</v>
      </c>
      <c r="C2796" s="55">
        <v>3.6030000000000002</v>
      </c>
      <c r="D2796" s="55">
        <v>3.3679000000000001</v>
      </c>
      <c r="E2796" s="55">
        <v>3.6238999999999999</v>
      </c>
      <c r="F2796" s="55">
        <v>3.4365999999999999</v>
      </c>
    </row>
    <row r="2797" spans="1:6">
      <c r="A2797" s="56">
        <v>41508</v>
      </c>
      <c r="B2797" s="55">
        <v>3.3980000000000001</v>
      </c>
      <c r="C2797" s="55">
        <v>3.6133999999999999</v>
      </c>
      <c r="D2797" s="55">
        <v>3.3776999999999999</v>
      </c>
      <c r="E2797" s="55">
        <v>3.6345000000000001</v>
      </c>
      <c r="F2797" s="55">
        <v>3.4466000000000001</v>
      </c>
    </row>
    <row r="2798" spans="1:6">
      <c r="A2798" s="56">
        <v>41509</v>
      </c>
      <c r="B2798" s="55">
        <v>3.3917999999999999</v>
      </c>
      <c r="C2798" s="55">
        <v>3.6067999999999998</v>
      </c>
      <c r="D2798" s="55">
        <v>3.3715000000000002</v>
      </c>
      <c r="E2798" s="55">
        <v>3.6278000000000001</v>
      </c>
      <c r="F2798" s="55">
        <v>3.4403000000000001</v>
      </c>
    </row>
    <row r="2799" spans="1:6">
      <c r="A2799" s="56">
        <v>41510</v>
      </c>
      <c r="B2799" s="55">
        <v>3.3917999999999999</v>
      </c>
      <c r="C2799" s="55">
        <v>3.6067999999999998</v>
      </c>
      <c r="D2799" s="55">
        <v>3.3715000000000002</v>
      </c>
      <c r="E2799" s="55">
        <v>3.6278000000000001</v>
      </c>
      <c r="F2799" s="55">
        <v>3.4403000000000001</v>
      </c>
    </row>
    <row r="2800" spans="1:6">
      <c r="A2800" s="56">
        <v>41511</v>
      </c>
      <c r="B2800" s="55">
        <v>3.3917999999999999</v>
      </c>
      <c r="C2800" s="55">
        <v>3.6067999999999998</v>
      </c>
      <c r="D2800" s="55">
        <v>3.3715000000000002</v>
      </c>
      <c r="E2800" s="55">
        <v>3.6278000000000001</v>
      </c>
      <c r="F2800" s="55">
        <v>3.4403000000000001</v>
      </c>
    </row>
    <row r="2801" spans="1:6">
      <c r="A2801" s="56">
        <v>41512</v>
      </c>
      <c r="B2801" s="55">
        <v>3.3759999999999999</v>
      </c>
      <c r="C2801" s="55">
        <v>3.59</v>
      </c>
      <c r="D2801" s="55">
        <v>3.3557000000000001</v>
      </c>
      <c r="E2801" s="55">
        <v>3.6109</v>
      </c>
      <c r="F2801" s="55">
        <v>3.4241999999999999</v>
      </c>
    </row>
    <row r="2802" spans="1:6">
      <c r="A2802" s="56">
        <v>41513</v>
      </c>
      <c r="B2802" s="55">
        <v>3.3912</v>
      </c>
      <c r="C2802" s="55">
        <v>3.6061999999999999</v>
      </c>
      <c r="D2802" s="55">
        <v>3.3708999999999998</v>
      </c>
      <c r="E2802" s="55">
        <v>3.6271</v>
      </c>
      <c r="F2802" s="55">
        <v>3.4397000000000002</v>
      </c>
    </row>
    <row r="2803" spans="1:6">
      <c r="A2803" s="56">
        <v>41514</v>
      </c>
      <c r="B2803" s="55">
        <v>3.4157000000000002</v>
      </c>
      <c r="C2803" s="55">
        <v>3.6322000000000001</v>
      </c>
      <c r="D2803" s="55">
        <v>3.3952</v>
      </c>
      <c r="E2803" s="55">
        <v>3.6533000000000002</v>
      </c>
      <c r="F2803" s="55">
        <v>3.4645000000000001</v>
      </c>
    </row>
    <row r="2804" spans="1:6">
      <c r="A2804" s="56">
        <v>41515</v>
      </c>
      <c r="B2804" s="55">
        <v>3.4289000000000001</v>
      </c>
      <c r="C2804" s="55">
        <v>3.6463000000000001</v>
      </c>
      <c r="D2804" s="55">
        <v>3.4083999999999999</v>
      </c>
      <c r="E2804" s="55">
        <v>3.6675</v>
      </c>
      <c r="F2804" s="55">
        <v>3.4779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workbookViewId="0">
      <selection activeCell="A2" sqref="A2"/>
    </sheetView>
  </sheetViews>
  <sheetFormatPr defaultRowHeight="14.25"/>
  <cols>
    <col min="1" max="1" width="14.625" customWidth="1"/>
    <col min="2" max="2" width="12.75" customWidth="1"/>
  </cols>
  <sheetData>
    <row r="1" spans="1:2">
      <c r="A1" s="55" t="s">
        <v>486</v>
      </c>
      <c r="B1" s="45"/>
    </row>
    <row r="3" spans="1:2">
      <c r="A3" t="s">
        <v>4</v>
      </c>
      <c r="B3" t="s">
        <v>447</v>
      </c>
    </row>
    <row r="4" spans="1:2">
      <c r="A4" s="1">
        <v>38718</v>
      </c>
      <c r="B4" s="46">
        <v>1.01E-2</v>
      </c>
    </row>
    <row r="5" spans="1:2">
      <c r="A5" s="1">
        <v>38808</v>
      </c>
      <c r="B5" s="46">
        <v>1.2579999999999999E-2</v>
      </c>
    </row>
    <row r="6" spans="1:2">
      <c r="A6" s="1">
        <v>38899</v>
      </c>
      <c r="B6" s="46">
        <v>1.52E-2</v>
      </c>
    </row>
    <row r="7" spans="1:2">
      <c r="A7" s="1">
        <v>38991</v>
      </c>
      <c r="B7" s="46">
        <v>1.8110000000000001E-2</v>
      </c>
    </row>
    <row r="8" spans="1:2">
      <c r="A8" s="1">
        <v>39083</v>
      </c>
      <c r="B8" s="46">
        <v>2.111E-2</v>
      </c>
    </row>
    <row r="9" spans="1:2">
      <c r="A9" s="1">
        <v>39173</v>
      </c>
      <c r="B9" s="46">
        <v>2.2950000000000002E-2</v>
      </c>
    </row>
    <row r="10" spans="1:2">
      <c r="A10" s="1">
        <v>39264</v>
      </c>
      <c r="B10" s="46">
        <v>2.6929999999999999E-2</v>
      </c>
    </row>
    <row r="11" spans="1:2">
      <c r="A11" s="1">
        <v>39356</v>
      </c>
      <c r="B11" s="46">
        <v>2.784E-2</v>
      </c>
    </row>
    <row r="12" spans="1:2">
      <c r="A12" s="1">
        <v>39448</v>
      </c>
      <c r="B12" s="46">
        <v>2.76E-2</v>
      </c>
    </row>
    <row r="13" spans="1:2">
      <c r="A13" s="1">
        <v>39539</v>
      </c>
      <c r="B13" s="46">
        <v>2.9000000000000001E-2</v>
      </c>
    </row>
    <row r="14" spans="1:2">
      <c r="A14" s="1">
        <v>39630</v>
      </c>
      <c r="B14" s="46">
        <v>2.7900000000000001E-2</v>
      </c>
    </row>
    <row r="15" spans="1:2">
      <c r="A15" s="1">
        <v>39722</v>
      </c>
      <c r="B15" s="46">
        <v>2.9770000000000001E-2</v>
      </c>
    </row>
    <row r="16" spans="1:2">
      <c r="A16" s="1">
        <v>39814</v>
      </c>
      <c r="B16" s="46">
        <v>6.4799999999999996E-3</v>
      </c>
    </row>
    <row r="17" spans="1:2">
      <c r="A17" s="1">
        <v>39904</v>
      </c>
      <c r="B17" s="46">
        <v>3.98E-3</v>
      </c>
    </row>
    <row r="18" spans="1:2">
      <c r="A18" s="1">
        <v>39995</v>
      </c>
      <c r="B18" s="46">
        <v>3.9500000000000004E-3</v>
      </c>
    </row>
    <row r="19" spans="1:2">
      <c r="A19" s="1">
        <v>40087</v>
      </c>
      <c r="B19" s="46">
        <v>2.8700000000000002E-3</v>
      </c>
    </row>
    <row r="20" spans="1:2">
      <c r="A20" s="1">
        <v>40179</v>
      </c>
      <c r="B20" s="46">
        <v>2.5000000000000001E-3</v>
      </c>
    </row>
    <row r="21" spans="1:2">
      <c r="A21" s="1">
        <v>40269</v>
      </c>
      <c r="B21" s="46">
        <v>2.47E-3</v>
      </c>
    </row>
    <row r="22" spans="1:2">
      <c r="A22" s="1">
        <v>40360</v>
      </c>
      <c r="B22" s="46">
        <v>1.1299999999999999E-3</v>
      </c>
    </row>
    <row r="23" spans="1:2">
      <c r="A23" s="1">
        <v>40452</v>
      </c>
      <c r="B23" s="46">
        <v>1.8E-3</v>
      </c>
    </row>
    <row r="24" spans="1:2">
      <c r="A24" s="1">
        <v>40544</v>
      </c>
      <c r="B24" s="46">
        <v>1.6900000000000001E-3</v>
      </c>
    </row>
    <row r="25" spans="1:2">
      <c r="A25" s="1">
        <v>40634</v>
      </c>
      <c r="B25" s="46">
        <v>1.8E-3</v>
      </c>
    </row>
    <row r="26" spans="1:2">
      <c r="A26" s="1">
        <v>40725</v>
      </c>
      <c r="B26" s="46">
        <v>1.75E-3</v>
      </c>
    </row>
    <row r="27" spans="1:2">
      <c r="A27" s="1">
        <v>40817</v>
      </c>
      <c r="B27" s="46">
        <v>2.3000000000000001E-4</v>
      </c>
    </row>
    <row r="28" spans="1:2">
      <c r="A28" s="1">
        <v>40909</v>
      </c>
      <c r="B28" s="46">
        <v>5.1999999999999995E-4</v>
      </c>
    </row>
    <row r="29" spans="1:2">
      <c r="A29" s="1">
        <v>41000</v>
      </c>
      <c r="B29" s="46">
        <v>1.1000000000000001E-3</v>
      </c>
    </row>
    <row r="30" spans="1:2">
      <c r="A30" s="1">
        <v>41091</v>
      </c>
      <c r="B30" s="46">
        <v>8.4999999999999995E-4</v>
      </c>
    </row>
    <row r="31" spans="1:2">
      <c r="A31" s="1">
        <v>41183</v>
      </c>
      <c r="B31" s="46">
        <v>4.2999999999999999E-4</v>
      </c>
    </row>
    <row r="32" spans="1:2">
      <c r="A32" s="1">
        <v>41275</v>
      </c>
      <c r="B32" s="46">
        <v>1.2E-4</v>
      </c>
    </row>
    <row r="33" spans="1:2">
      <c r="A33" s="1">
        <v>41365</v>
      </c>
      <c r="B33" s="46">
        <v>2.2000000000000001E-4</v>
      </c>
    </row>
    <row r="34" spans="1:2">
      <c r="A34" s="1">
        <v>41456</v>
      </c>
      <c r="B34" s="46">
        <v>1.9000000000000001E-4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Obliczanie szkody</vt:lpstr>
      <vt:lpstr>Kursy średnie NBP</vt:lpstr>
      <vt:lpstr>Kursy BM</vt:lpstr>
      <vt:lpstr>LIBOR 3M CHF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Grzegorz Dziełak</cp:lastModifiedBy>
  <dcterms:created xsi:type="dcterms:W3CDTF">2013-08-29T11:11:35Z</dcterms:created>
  <dcterms:modified xsi:type="dcterms:W3CDTF">2013-09-03T07:07:31Z</dcterms:modified>
</cp:coreProperties>
</file>